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งานคณะเทคโนโลยีอุตสาหกรรม\1. งานงบประมาณ\"/>
    </mc:Choice>
  </mc:AlternateContent>
  <xr:revisionPtr revIDLastSave="0" documentId="13_ncr:1_{56356FE1-5479-4A1D-B614-336CD704F9FB}" xr6:coauthVersionLast="47" xr6:coauthVersionMax="47" xr10:uidLastSave="{00000000-0000-0000-0000-000000000000}"/>
  <bookViews>
    <workbookView xWindow="-120" yWindow="-120" windowWidth="29040" windowHeight="15720" tabRatio="893" xr2:uid="{5C5297F3-4FF9-4623-B670-CFF3CC2ED0A5}"/>
  </bookViews>
  <sheets>
    <sheet name="อุตสาหกรรมศิลป์" sheetId="12" r:id="rId1"/>
    <sheet name="ออกแบบเครื่องถม" sheetId="11" r:id="rId2"/>
    <sheet name="การผลิต" sheetId="9" r:id="rId3"/>
    <sheet name="นวัตกรรมการออกแบบ" sheetId="10" r:id="rId4"/>
    <sheet name="นวัตกรรมสิ่งแวดล้อม" sheetId="8" r:id="rId5"/>
    <sheet name="นวัตกรรมคอมฯ" sheetId="14" r:id="rId6"/>
    <sheet name="โลจิสติกส์" sheetId="7" r:id="rId7"/>
    <sheet name="โยธา" sheetId="6" r:id="rId8"/>
    <sheet name="เครื่องกล" sheetId="5" r:id="rId9"/>
    <sheet name="ไฟฟ้า" sheetId="4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6" l="1"/>
  <c r="I10" i="6"/>
  <c r="I9" i="6" s="1"/>
  <c r="I4" i="6" s="1"/>
  <c r="J10" i="6"/>
  <c r="J9" i="6" s="1"/>
  <c r="E11" i="6"/>
  <c r="E10" i="6" s="1"/>
  <c r="E9" i="6" s="1"/>
  <c r="E4" i="6" s="1"/>
  <c r="F11" i="6"/>
  <c r="F10" i="6" s="1"/>
  <c r="F9" i="6" s="1"/>
  <c r="F4" i="6" s="1"/>
  <c r="G11" i="6"/>
  <c r="G10" i="6" s="1"/>
  <c r="G9" i="6" s="1"/>
  <c r="G4" i="6" s="1"/>
  <c r="H11" i="6"/>
  <c r="H10" i="6" s="1"/>
  <c r="H9" i="6" s="1"/>
  <c r="H4" i="6" s="1"/>
  <c r="I11" i="6"/>
  <c r="J11" i="6"/>
  <c r="D4" i="6"/>
  <c r="H23" i="4"/>
  <c r="D23" i="4"/>
  <c r="G12" i="4"/>
  <c r="G6" i="4" s="1"/>
  <c r="G5" i="4" s="1"/>
  <c r="G4" i="4" s="1"/>
  <c r="G3" i="4" s="1"/>
  <c r="G23" i="4" s="1"/>
  <c r="H7" i="4"/>
  <c r="H12" i="4"/>
  <c r="H14" i="4"/>
  <c r="J14" i="4" s="1"/>
  <c r="H15" i="4"/>
  <c r="J15" i="4" s="1"/>
  <c r="H13" i="4"/>
  <c r="J13" i="4" s="1"/>
  <c r="H11" i="4"/>
  <c r="J11" i="4" s="1"/>
  <c r="H10" i="4"/>
  <c r="J10" i="4" s="1"/>
  <c r="H8" i="4"/>
  <c r="J8" i="4" s="1"/>
  <c r="J7" i="4" s="1"/>
  <c r="F9" i="4"/>
  <c r="F6" i="4" s="1"/>
  <c r="F5" i="4" s="1"/>
  <c r="F4" i="4" s="1"/>
  <c r="F3" i="4" s="1"/>
  <c r="F23" i="4" s="1"/>
  <c r="I12" i="4"/>
  <c r="I9" i="4"/>
  <c r="I7" i="4"/>
  <c r="D7" i="4"/>
  <c r="E3" i="4"/>
  <c r="E23" i="4" s="1"/>
  <c r="D3" i="4"/>
  <c r="E4" i="4"/>
  <c r="D4" i="4"/>
  <c r="E5" i="4"/>
  <c r="D5" i="4"/>
  <c r="E6" i="4"/>
  <c r="D6" i="4"/>
  <c r="J19" i="4"/>
  <c r="J18" i="4" s="1"/>
  <c r="J17" i="4" s="1"/>
  <c r="J16" i="4" s="1"/>
  <c r="E16" i="4"/>
  <c r="F16" i="4"/>
  <c r="G16" i="4"/>
  <c r="H16" i="4"/>
  <c r="I16" i="4"/>
  <c r="D16" i="4"/>
  <c r="E17" i="4"/>
  <c r="F17" i="4"/>
  <c r="G17" i="4"/>
  <c r="H17" i="4"/>
  <c r="I17" i="4"/>
  <c r="D17" i="4"/>
  <c r="J22" i="4"/>
  <c r="J21" i="4" s="1"/>
  <c r="J20" i="4" s="1"/>
  <c r="F20" i="4"/>
  <c r="E21" i="4"/>
  <c r="E20" i="4" s="1"/>
  <c r="F21" i="4"/>
  <c r="G21" i="4"/>
  <c r="G20" i="4" s="1"/>
  <c r="H21" i="4"/>
  <c r="H20" i="4" s="1"/>
  <c r="I21" i="4"/>
  <c r="I20" i="4" s="1"/>
  <c r="D20" i="4"/>
  <c r="D21" i="4"/>
  <c r="E18" i="4"/>
  <c r="F18" i="4"/>
  <c r="G18" i="4"/>
  <c r="H18" i="4"/>
  <c r="I18" i="4"/>
  <c r="D18" i="4"/>
  <c r="H19" i="4"/>
  <c r="J15" i="5"/>
  <c r="J14" i="5"/>
  <c r="J13" i="5"/>
  <c r="J11" i="5"/>
  <c r="J10" i="5"/>
  <c r="I12" i="5"/>
  <c r="H12" i="5"/>
  <c r="J9" i="5"/>
  <c r="I9" i="5"/>
  <c r="H9" i="5"/>
  <c r="F9" i="5"/>
  <c r="I7" i="5"/>
  <c r="G5" i="5"/>
  <c r="D5" i="5"/>
  <c r="E6" i="5"/>
  <c r="E5" i="5" s="1"/>
  <c r="E4" i="5" s="1"/>
  <c r="E3" i="5" s="1"/>
  <c r="E23" i="5" s="1"/>
  <c r="G6" i="5"/>
  <c r="D6" i="5"/>
  <c r="E20" i="5"/>
  <c r="E19" i="5" s="1"/>
  <c r="F20" i="5"/>
  <c r="F19" i="5" s="1"/>
  <c r="G20" i="5"/>
  <c r="G19" i="5" s="1"/>
  <c r="H20" i="5"/>
  <c r="H19" i="5" s="1"/>
  <c r="I20" i="5"/>
  <c r="I19" i="5" s="1"/>
  <c r="J20" i="5"/>
  <c r="J19" i="5" s="1"/>
  <c r="D20" i="5"/>
  <c r="D19" i="5" s="1"/>
  <c r="D4" i="5" s="1"/>
  <c r="D3" i="5" s="1"/>
  <c r="D23" i="5" s="1"/>
  <c r="J18" i="5"/>
  <c r="J17" i="5"/>
  <c r="J16" i="5" s="1"/>
  <c r="J22" i="5"/>
  <c r="J21" i="5" s="1"/>
  <c r="H16" i="5"/>
  <c r="I16" i="5"/>
  <c r="E16" i="5"/>
  <c r="E21" i="5"/>
  <c r="F21" i="5"/>
  <c r="G21" i="5"/>
  <c r="H21" i="5"/>
  <c r="I21" i="5"/>
  <c r="D21" i="5"/>
  <c r="E7" i="5"/>
  <c r="F12" i="5"/>
  <c r="F6" i="5" s="1"/>
  <c r="F5" i="5" s="1"/>
  <c r="H8" i="5"/>
  <c r="J8" i="5" s="1"/>
  <c r="J7" i="5" s="1"/>
  <c r="G6" i="6"/>
  <c r="G5" i="6" s="1"/>
  <c r="E7" i="6"/>
  <c r="E6" i="6" s="1"/>
  <c r="E5" i="6" s="1"/>
  <c r="F7" i="6"/>
  <c r="F6" i="6" s="1"/>
  <c r="F5" i="6" s="1"/>
  <c r="G7" i="6"/>
  <c r="H7" i="6"/>
  <c r="H6" i="6" s="1"/>
  <c r="H5" i="6" s="1"/>
  <c r="I7" i="6"/>
  <c r="I6" i="6" s="1"/>
  <c r="I5" i="6" s="1"/>
  <c r="J7" i="6"/>
  <c r="J6" i="6" s="1"/>
  <c r="J5" i="6" s="1"/>
  <c r="D11" i="6"/>
  <c r="D10" i="6"/>
  <c r="D9" i="6" s="1"/>
  <c r="D7" i="6"/>
  <c r="D6" i="6" s="1"/>
  <c r="D5" i="6" s="1"/>
  <c r="J12" i="6"/>
  <c r="J8" i="7"/>
  <c r="J9" i="7"/>
  <c r="H9" i="7"/>
  <c r="H8" i="7"/>
  <c r="E3" i="7"/>
  <c r="F3" i="7"/>
  <c r="G3" i="7"/>
  <c r="I3" i="7"/>
  <c r="I10" i="7" s="1"/>
  <c r="D3" i="7"/>
  <c r="D10" i="7" s="1"/>
  <c r="E4" i="7"/>
  <c r="F4" i="7"/>
  <c r="G4" i="7"/>
  <c r="I4" i="7"/>
  <c r="D4" i="7"/>
  <c r="E5" i="7"/>
  <c r="F5" i="7"/>
  <c r="G5" i="7"/>
  <c r="I5" i="7"/>
  <c r="D5" i="7"/>
  <c r="E6" i="7"/>
  <c r="F6" i="7"/>
  <c r="G6" i="7"/>
  <c r="I6" i="7"/>
  <c r="D6" i="7"/>
  <c r="E10" i="7"/>
  <c r="F10" i="7"/>
  <c r="G10" i="7"/>
  <c r="E7" i="7"/>
  <c r="F7" i="7"/>
  <c r="G7" i="7"/>
  <c r="H7" i="7"/>
  <c r="H6" i="7" s="1"/>
  <c r="H5" i="7" s="1"/>
  <c r="H4" i="7" s="1"/>
  <c r="H3" i="7" s="1"/>
  <c r="H10" i="7" s="1"/>
  <c r="I7" i="7"/>
  <c r="J7" i="7"/>
  <c r="J6" i="7" s="1"/>
  <c r="J5" i="7" s="1"/>
  <c r="J4" i="7" s="1"/>
  <c r="J3" i="7" s="1"/>
  <c r="J10" i="7" s="1"/>
  <c r="D7" i="7"/>
  <c r="J8" i="14"/>
  <c r="J7" i="14" s="1"/>
  <c r="J6" i="14" s="1"/>
  <c r="J5" i="14" s="1"/>
  <c r="J4" i="14" s="1"/>
  <c r="J3" i="14" s="1"/>
  <c r="J9" i="14" s="1"/>
  <c r="H8" i="14"/>
  <c r="H7" i="14" s="1"/>
  <c r="H6" i="14" s="1"/>
  <c r="H5" i="14" s="1"/>
  <c r="H4" i="14" s="1"/>
  <c r="H3" i="14" s="1"/>
  <c r="H9" i="14" s="1"/>
  <c r="E9" i="14"/>
  <c r="F9" i="14"/>
  <c r="G9" i="14"/>
  <c r="I9" i="14"/>
  <c r="D9" i="14"/>
  <c r="E3" i="14"/>
  <c r="F3" i="14"/>
  <c r="G3" i="14"/>
  <c r="I3" i="14"/>
  <c r="D3" i="14"/>
  <c r="E4" i="14"/>
  <c r="F4" i="14"/>
  <c r="G4" i="14"/>
  <c r="I4" i="14"/>
  <c r="D4" i="14"/>
  <c r="E5" i="14"/>
  <c r="F5" i="14"/>
  <c r="G5" i="14"/>
  <c r="I5" i="14"/>
  <c r="D5" i="14"/>
  <c r="E6" i="14"/>
  <c r="F6" i="14"/>
  <c r="G6" i="14"/>
  <c r="I6" i="14"/>
  <c r="D6" i="14"/>
  <c r="E7" i="14"/>
  <c r="F7" i="14"/>
  <c r="G7" i="14"/>
  <c r="I7" i="14"/>
  <c r="D7" i="14"/>
  <c r="F4" i="5" l="1"/>
  <c r="F3" i="5" s="1"/>
  <c r="F23" i="5" s="1"/>
  <c r="H7" i="5"/>
  <c r="H6" i="5" s="1"/>
  <c r="H5" i="5" s="1"/>
  <c r="H4" i="5" s="1"/>
  <c r="H3" i="5" s="1"/>
  <c r="H23" i="5" s="1"/>
  <c r="G4" i="5"/>
  <c r="G3" i="5" s="1"/>
  <c r="G23" i="5" s="1"/>
  <c r="I6" i="5"/>
  <c r="I5" i="5" s="1"/>
  <c r="I4" i="5" s="1"/>
  <c r="I3" i="5" s="1"/>
  <c r="I23" i="5" s="1"/>
  <c r="J4" i="6"/>
  <c r="J3" i="6"/>
  <c r="J13" i="6" s="1"/>
  <c r="I3" i="6"/>
  <c r="I13" i="6" s="1"/>
  <c r="H3" i="6"/>
  <c r="H13" i="6" s="1"/>
  <c r="E3" i="6"/>
  <c r="E13" i="6" s="1"/>
  <c r="G3" i="6"/>
  <c r="G13" i="6" s="1"/>
  <c r="F3" i="6"/>
  <c r="F13" i="6" s="1"/>
  <c r="D3" i="6"/>
  <c r="D13" i="6" s="1"/>
  <c r="H9" i="4"/>
  <c r="J9" i="4"/>
  <c r="J12" i="4"/>
  <c r="I6" i="4"/>
  <c r="I5" i="4" s="1"/>
  <c r="I4" i="4" s="1"/>
  <c r="I3" i="4" s="1"/>
  <c r="I23" i="4" s="1"/>
  <c r="J12" i="5"/>
  <c r="J6" i="5"/>
  <c r="J5" i="5" s="1"/>
  <c r="J4" i="5" s="1"/>
  <c r="J3" i="5" s="1"/>
  <c r="J23" i="5" s="1"/>
  <c r="H6" i="4" l="1"/>
  <c r="H5" i="4" s="1"/>
  <c r="H4" i="4" s="1"/>
  <c r="H3" i="4" s="1"/>
  <c r="J6" i="4"/>
  <c r="J5" i="4" s="1"/>
  <c r="J4" i="4" s="1"/>
  <c r="J3" i="4" s="1"/>
  <c r="J23" i="4" s="1"/>
  <c r="J12" i="10"/>
  <c r="J11" i="10"/>
  <c r="J9" i="10" s="1"/>
  <c r="J10" i="10"/>
  <c r="J8" i="10"/>
  <c r="J7" i="10" s="1"/>
  <c r="E13" i="10"/>
  <c r="F13" i="10"/>
  <c r="G13" i="10"/>
  <c r="H13" i="10"/>
  <c r="I13" i="10"/>
  <c r="D13" i="10"/>
  <c r="H11" i="10"/>
  <c r="H12" i="10"/>
  <c r="H10" i="10"/>
  <c r="H8" i="10"/>
  <c r="I3" i="10"/>
  <c r="E3" i="10"/>
  <c r="F3" i="10"/>
  <c r="G3" i="10"/>
  <c r="D3" i="10"/>
  <c r="E4" i="10"/>
  <c r="F4" i="10"/>
  <c r="G4" i="10"/>
  <c r="I4" i="10"/>
  <c r="D4" i="10"/>
  <c r="E5" i="10"/>
  <c r="F5" i="10"/>
  <c r="G5" i="10"/>
  <c r="I5" i="10"/>
  <c r="D5" i="10"/>
  <c r="I9" i="10"/>
  <c r="E7" i="10"/>
  <c r="E6" i="10" s="1"/>
  <c r="F7" i="10"/>
  <c r="G7" i="10"/>
  <c r="H7" i="10"/>
  <c r="I7" i="10"/>
  <c r="F6" i="10"/>
  <c r="G6" i="10"/>
  <c r="I6" i="10"/>
  <c r="D6" i="10"/>
  <c r="D7" i="10"/>
  <c r="G9" i="10"/>
  <c r="J6" i="10" l="1"/>
  <c r="J5" i="10" s="1"/>
  <c r="J4" i="10" s="1"/>
  <c r="J3" i="10" s="1"/>
  <c r="J13" i="10" s="1"/>
  <c r="H9" i="10"/>
  <c r="H6" i="10"/>
  <c r="H5" i="10" s="1"/>
  <c r="H4" i="10" s="1"/>
  <c r="H3" i="10" s="1"/>
  <c r="H10" i="9"/>
  <c r="I10" i="9"/>
  <c r="J10" i="9"/>
  <c r="G10" i="9"/>
  <c r="J9" i="9"/>
  <c r="J7" i="9" s="1"/>
  <c r="J6" i="9" s="1"/>
  <c r="J5" i="9" s="1"/>
  <c r="J4" i="9" s="1"/>
  <c r="J3" i="9" s="1"/>
  <c r="J8" i="9"/>
  <c r="H7" i="9"/>
  <c r="H6" i="9" s="1"/>
  <c r="H5" i="9" s="1"/>
  <c r="H4" i="9" s="1"/>
  <c r="H3" i="9" s="1"/>
  <c r="I7" i="9"/>
  <c r="I6" i="9" s="1"/>
  <c r="I5" i="9" s="1"/>
  <c r="I4" i="9" s="1"/>
  <c r="I3" i="9" s="1"/>
  <c r="H8" i="9"/>
  <c r="H9" i="9"/>
  <c r="G3" i="9"/>
  <c r="G4" i="9"/>
  <c r="G5" i="9"/>
  <c r="G6" i="9"/>
  <c r="G7" i="9"/>
  <c r="J7" i="11"/>
  <c r="E22" i="12"/>
  <c r="F22" i="12"/>
  <c r="G22" i="12"/>
  <c r="H22" i="12"/>
  <c r="I22" i="12"/>
  <c r="J22" i="12"/>
  <c r="D22" i="12"/>
  <c r="J21" i="12"/>
  <c r="J20" i="12" s="1"/>
  <c r="J19" i="12" s="1"/>
  <c r="J18" i="12" s="1"/>
  <c r="J17" i="12"/>
  <c r="J16" i="12"/>
  <c r="J15" i="12"/>
  <c r="J14" i="12" s="1"/>
  <c r="J13" i="12"/>
  <c r="J12" i="12"/>
  <c r="J9" i="12"/>
  <c r="J10" i="12"/>
  <c r="J8" i="12"/>
  <c r="E3" i="12"/>
  <c r="F3" i="12"/>
  <c r="G3" i="12"/>
  <c r="H3" i="12"/>
  <c r="I3" i="12"/>
  <c r="D3" i="12"/>
  <c r="E4" i="12"/>
  <c r="F4" i="12"/>
  <c r="G4" i="12"/>
  <c r="H4" i="12"/>
  <c r="I4" i="12"/>
  <c r="D4" i="12"/>
  <c r="F19" i="12"/>
  <c r="F18" i="12" s="1"/>
  <c r="F20" i="12"/>
  <c r="G20" i="12"/>
  <c r="G19" i="12" s="1"/>
  <c r="G18" i="12" s="1"/>
  <c r="H20" i="12"/>
  <c r="H19" i="12" s="1"/>
  <c r="H18" i="12" s="1"/>
  <c r="I20" i="12"/>
  <c r="I19" i="12" s="1"/>
  <c r="I18" i="12" s="1"/>
  <c r="D20" i="12"/>
  <c r="D19" i="12"/>
  <c r="D18" i="12"/>
  <c r="D5" i="12"/>
  <c r="F5" i="12"/>
  <c r="G5" i="12"/>
  <c r="H5" i="12"/>
  <c r="I5" i="12"/>
  <c r="E5" i="12"/>
  <c r="E6" i="12"/>
  <c r="F6" i="12"/>
  <c r="G6" i="12"/>
  <c r="H6" i="12"/>
  <c r="I6" i="12"/>
  <c r="D6" i="12"/>
  <c r="H7" i="12"/>
  <c r="I7" i="12"/>
  <c r="G7" i="12"/>
  <c r="I11" i="12"/>
  <c r="H11" i="12"/>
  <c r="E11" i="12"/>
  <c r="I14" i="12"/>
  <c r="H14" i="12"/>
  <c r="E14" i="12"/>
  <c r="E18" i="12"/>
  <c r="E20" i="12"/>
  <c r="E19" i="12"/>
  <c r="J11" i="12" l="1"/>
  <c r="J7" i="12"/>
  <c r="J6" i="12" s="1"/>
  <c r="J5" i="12" s="1"/>
  <c r="J4" i="12" s="1"/>
  <c r="J3" i="12" s="1"/>
  <c r="I9" i="11"/>
  <c r="J9" i="11"/>
  <c r="I6" i="11"/>
  <c r="I5" i="11" s="1"/>
  <c r="I4" i="11" s="1"/>
  <c r="I3" i="11" s="1"/>
  <c r="J6" i="11"/>
  <c r="J5" i="11" s="1"/>
  <c r="J4" i="11" s="1"/>
  <c r="J3" i="11" s="1"/>
  <c r="I7" i="11"/>
  <c r="H7" i="11"/>
  <c r="J8" i="11"/>
  <c r="D13" i="8" l="1"/>
  <c r="D3" i="8"/>
  <c r="D4" i="8"/>
  <c r="D11" i="8"/>
  <c r="D10" i="8" s="1"/>
  <c r="D9" i="8" s="1"/>
  <c r="D7" i="8"/>
  <c r="D6" i="8"/>
  <c r="D5" i="8"/>
  <c r="J8" i="8"/>
  <c r="J12" i="8"/>
  <c r="J11" i="8" s="1"/>
  <c r="J10" i="8" s="1"/>
  <c r="H11" i="8"/>
  <c r="H10" i="8"/>
  <c r="H9" i="8" s="1"/>
  <c r="H7" i="8"/>
  <c r="H6" i="8"/>
  <c r="H5" i="8" s="1"/>
  <c r="D7" i="11"/>
  <c r="D6" i="11"/>
  <c r="D5" i="11"/>
  <c r="D4" i="11" s="1"/>
  <c r="D3" i="11" s="1"/>
  <c r="D9" i="11" s="1"/>
  <c r="H4" i="8" l="1"/>
  <c r="H3" i="8" s="1"/>
  <c r="H13" i="8" s="1"/>
  <c r="J7" i="8" l="1"/>
  <c r="J6" i="8" s="1"/>
  <c r="J5" i="8" s="1"/>
  <c r="I7" i="8"/>
  <c r="I6" i="8" s="1"/>
  <c r="I5" i="8" s="1"/>
  <c r="I11" i="8"/>
  <c r="I10" i="8" s="1"/>
  <c r="I9" i="8" s="1"/>
  <c r="J9" i="8"/>
  <c r="I4" i="8" l="1"/>
  <c r="I3" i="8" s="1"/>
  <c r="I13" i="8" s="1"/>
  <c r="J4" i="8"/>
  <c r="J3" i="8" s="1"/>
  <c r="J13" i="8" s="1"/>
  <c r="H6" i="11" l="1"/>
  <c r="H5" i="11" s="1"/>
  <c r="H4" i="11" s="1"/>
  <c r="H3" i="11" l="1"/>
  <c r="H9" i="11" s="1"/>
</calcChain>
</file>

<file path=xl/sharedStrings.xml><?xml version="1.0" encoding="utf-8"?>
<sst xmlns="http://schemas.openxmlformats.org/spreadsheetml/2006/main" count="275" uniqueCount="59">
  <si>
    <t>รหัสงบประมาณ</t>
  </si>
  <si>
    <t>รหัสรายการ</t>
  </si>
  <si>
    <t>แผนงาน/ผลผลิต/ประเด็นยุทธ/โครงการ/กิจกรรม/รายการ</t>
  </si>
  <si>
    <t>รวมทั้งสิ้น</t>
  </si>
  <si>
    <t>2. แผนงาน : ยุทธศาสตร์พัฒนาศักยภาพคนตลอดช่วงชีวิต</t>
  </si>
  <si>
    <t>ประเด็นยุทธศาสตร์ที่ 3 การยกระดับคุณภาพการศึกษา</t>
  </si>
  <si>
    <t>โครงการ พัฒนานักศึกษาให้มีอัตลักษณ์ และคุณลักษณะ 
4 ประการ ตามพระบรมราโชบายด้านการศึกษา 
(โครงการที่ 16)</t>
  </si>
  <si>
    <t>ประเด็นยุทธศาสตร์ที่ 4 การพัฒนาระบบบริหารจัดการ</t>
  </si>
  <si>
    <t>โครงการ ส่งเสริม สนับสนุนบุคลากรสู่ความเป็นเลิศ (โครงการที่ 21)</t>
  </si>
  <si>
    <t>กิจกรรม พัฒนาศักยภาพบุคลากร</t>
  </si>
  <si>
    <t>โครงการ พัฒนาสิ่งอำนวยความสะดวก สภาพแวดล้อม 
และการจัดการเรียนการสอนให้ทันสมัย (โครงการที่ 23)</t>
  </si>
  <si>
    <t>แผนงาน/ผลผลิต/ประเด็นยุทธ/
โครงการ/กิจกรรม/รายการ</t>
  </si>
  <si>
    <t>รายการ ค่าสมนาคุณวิทยากร</t>
  </si>
  <si>
    <t>รายการ ค่าใช้จ่ายในการดำเนินงาน</t>
  </si>
  <si>
    <t>รายการ ค่าวัสดุในการดำเนินงาน</t>
  </si>
  <si>
    <t>ประเด็นยุทธศาสตร์ที่ 2 การผลิตและพัฒนาครู</t>
  </si>
  <si>
    <t>โครงการ ยกระดับมาตรฐานสมรรถนะบัณฑิตครู
สู่ความเป็นเลิศ และสร้างผู้เรียนให้มีคุณลักษณะ 4 ประการตามพระบรมราโชบาย (โครงการที่ 9)</t>
  </si>
  <si>
    <t>กิจกรรม จัดหาครุภัณฑ์</t>
  </si>
  <si>
    <t>ผลผลิตที่ 2 ผู้สำเร็จการศึกษาด้านวิทยาศาสตร์
และเทคโนโลยี</t>
  </si>
  <si>
    <t>กิจกรรม พัฒนาคุณลักษณะนักคิด นักปฏิบัติ</t>
  </si>
  <si>
    <t>กิจกรรม พัฒนาคุณลักษณะด้านจิตอาสา</t>
  </si>
  <si>
    <t>กิจกรรม พัฒนาสมรรถนะวิชาชีพครู</t>
  </si>
  <si>
    <t>กิจกรรม สนับสนุนการแข่งขันเชิงวิชาการ 
การประชุมวิชาการของนักศึกษา</t>
  </si>
  <si>
    <t>กิจกรรม ประชาสัมพันธ์หลักสูตร</t>
  </si>
  <si>
    <t>กิจกรรม จัดหาวัสดุเพื่อการศึกษา</t>
  </si>
  <si>
    <t>รายการ ค่าวัสดุการศึกษา</t>
  </si>
  <si>
    <t>กิจกรรม ปรับพื้นฐานนักศึกษาวิชาเอกนวัตกรรม
การออกแบบ</t>
  </si>
  <si>
    <t>กิจกรรม ศึกษาดูงานด้านเทคโนโลยีการจัดการอุตสาหกรรมและโลจิสติกส์</t>
  </si>
  <si>
    <t>กิจกรรม เตรียมความพร้อมปรับพื้นฐานนักศึกษาชั้นปีที่ 1 วิชาเอกเทคโนโลยีอุตสาหการและการผลิต</t>
  </si>
  <si>
    <t>กิจกรรม ปฏิบัติการไฟฟ้าอาสาพัฒนาและเสริมสร้างทักษะทางวิชาชีพ</t>
  </si>
  <si>
    <t>กิจกรรม อบรมเตรียมความพร้อมทักษะวิชาสำหรับนักศึกษาแรกเข้า สาขาวิชาวิศวกรรมไฟฟ้า</t>
  </si>
  <si>
    <t>กิจกรรม อบรมเตรียมความพร้อมทักษะวิชาสำหรับนักศึกษาแรกเข้า สาขาวิชาวิศวกรรมเครื่องกล</t>
  </si>
  <si>
    <t>กิจกรรม อบรมเกษตรอัจฉริยะ</t>
  </si>
  <si>
    <t>กิจกรรม ถ่ายทอดนวัตกรรมสู่สังคม</t>
  </si>
  <si>
    <t>รายการ ค่าครุภัณฑ์</t>
  </si>
  <si>
    <t>งน.30-0209-05</t>
  </si>
  <si>
    <t>งน.30-0216-05</t>
  </si>
  <si>
    <t>งน.30-0221-05</t>
  </si>
  <si>
    <t>งน.30-0223-05</t>
  </si>
  <si>
    <t>ใช้ไป</t>
  </si>
  <si>
    <t>คงเหลือ</t>
  </si>
  <si>
    <t>รายการงบประมาณรายจ่ายเงินรายได้ ประจำปีงบประมาณ พ.ศ.2567 ของสาขาวิชาอุตสาหกรรมศิลป์</t>
  </si>
  <si>
    <t>รายการงบประมาณรายจ่ายเงินรายได้ ประจำปีงบประมาณ พ.ศ.2567 ของสาขาวิชาเทคโนโลยีอุตสาหกรรม วิชาเอกออกแบบเครื่องถมและเครื่องประดับ</t>
  </si>
  <si>
    <t>รายการงบประมาณรายจ่ายเงินรายได้ ประจำปีงบประมาณ พ.ศ.2567 ของสาขาวิชาเทคโนโลยีอุตสาหกรรม วิชาเอกเทคโนโลยีอุตสาหการและการผลิต</t>
  </si>
  <si>
    <t>รายการงบประมาณรายจ่ายเงินรายได้ ประจำปีงบประมาณ พ.ศ.2567 ของสาขาวิชาเทคโนโลยีอุตสาหกรรม วิชาเอกนวัตกรรมการออกแบบ</t>
  </si>
  <si>
    <t>รายการงบประมาณรายจ่ายเงินรายได้ ประจำปีงบประมาณ พ.ศ.2567 ของสาขาวิชานวัตกรรมคอมพิวเตอร์และอุตสาหกรรมดิจิทัล</t>
  </si>
  <si>
    <t>รายการงบประมาณรายจ่ายเงินรายได้ ประจำปีงบประมาณ พ.ศ.2567 ของสาขาวิชาการจัดการนวัตกรรมอุตสาหกรรมเพื่อสิ่งแวดล้อม</t>
  </si>
  <si>
    <t>รายการงบประมาณรายจ่ายเงินรายได้ ประจำปีงบประมาณ พ.ศ.2567 ของสาขาวิชาเทคโนโลยีการจัดการอุตสาหกรรมและโลจิสติกส์</t>
  </si>
  <si>
    <t>รายการงบประมาณรายจ่ายเงินรายได้ ประจำปีงบประมาณ พ.ศ.2567 ของสาขาวิชาเทคโนโลยีวิศวกรรมโยธา</t>
  </si>
  <si>
    <t>รายการงบประมาณรายจ่ายเงินรายได้ ประจำปีงบประมาณ พ.ศ.2567 ของสาขาวิชาวิศวกรรมเครื่องกล</t>
  </si>
  <si>
    <t>รายการงบประมาณรายจ่ายเงินรายได้ ประจำปีงบประมาณ พ.ศ.2567 ของสาขาวิชาวิศวกรรมไฟฟ้า</t>
  </si>
  <si>
    <t>ไตรมาส 1 
(ต.ค. - ธ.ค.)</t>
  </si>
  <si>
    <t>ไตรมาส 2 
(ม.ค. - มี.ค.)</t>
  </si>
  <si>
    <t>ไตรมาส 3 
(เม.ย. - มิ.ย.)</t>
  </si>
  <si>
    <t>ไตรมาส 4 
(ก.ค. - ก.ย.)</t>
  </si>
  <si>
    <t>ไตรมาสที่ 1
(ต.ค. - ธ.ค.)</t>
  </si>
  <si>
    <t>ไตรมาสที่ 2
(ม.ค. - มี.ค.)</t>
  </si>
  <si>
    <t>ไตรมาสที่ 3
(เม.ย. - มิ.ย.)</t>
  </si>
  <si>
    <t>ไตรมาสที่ 4
(ก.ค. - ก.ย.)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</si>
</sst>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.00_-;\-* #,##0.00_-;_-* &quot;-&quot;??_-;_-@"/>
    <numFmt numFmtId="188" formatCode="_-* #,##0_-;\-* #,##0_-;_-* &quot;-&quot;??_-;_-@_-"/>
    <numFmt numFmtId="189" formatCode="_-* #,##0_-;\-* #,##0_-;_-* &quot;-&quot;??_-;_-@"/>
  </numFmts>
  <fonts count="8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b/>
      <sz val="14"/>
      <color theme="1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4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vertical="top"/>
    </xf>
    <xf numFmtId="0" fontId="6" fillId="0" borderId="0" xfId="0" applyFont="1" applyAlignment="1">
      <alignment vertical="top"/>
    </xf>
    <xf numFmtId="187" fontId="7" fillId="0" borderId="0" xfId="0" applyNumberFormat="1" applyFont="1" applyAlignment="1">
      <alignment vertical="center"/>
    </xf>
    <xf numFmtId="1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87" fontId="6" fillId="0" borderId="2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top"/>
    </xf>
    <xf numFmtId="0" fontId="6" fillId="0" borderId="2" xfId="0" applyFont="1" applyBorder="1" applyAlignment="1">
      <alignment vertical="top" wrapText="1"/>
    </xf>
    <xf numFmtId="187" fontId="1" fillId="0" borderId="2" xfId="0" applyNumberFormat="1" applyFont="1" applyBorder="1" applyAlignment="1">
      <alignment vertical="top"/>
    </xf>
    <xf numFmtId="187" fontId="1" fillId="0" borderId="2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vertical="top"/>
    </xf>
    <xf numFmtId="0" fontId="1" fillId="0" borderId="2" xfId="0" applyFont="1" applyBorder="1" applyAlignment="1">
      <alignment vertical="top" wrapText="1"/>
    </xf>
    <xf numFmtId="1" fontId="6" fillId="0" borderId="2" xfId="0" applyNumberFormat="1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 wrapText="1"/>
    </xf>
    <xf numFmtId="187" fontId="6" fillId="0" borderId="2" xfId="0" applyNumberFormat="1" applyFont="1" applyBorder="1" applyAlignment="1">
      <alignment vertical="top"/>
    </xf>
    <xf numFmtId="0" fontId="6" fillId="0" borderId="2" xfId="0" applyFont="1" applyBorder="1" applyAlignment="1">
      <alignment vertical="top"/>
    </xf>
    <xf numFmtId="187" fontId="6" fillId="0" borderId="3" xfId="0" applyNumberFormat="1" applyFont="1" applyBorder="1" applyAlignment="1">
      <alignment horizontal="center" vertical="center"/>
    </xf>
    <xf numFmtId="43" fontId="1" fillId="0" borderId="2" xfId="0" applyNumberFormat="1" applyFont="1" applyBorder="1" applyAlignment="1">
      <alignment vertical="top"/>
    </xf>
    <xf numFmtId="187" fontId="6" fillId="0" borderId="3" xfId="0" applyNumberFormat="1" applyFont="1" applyBorder="1" applyAlignment="1">
      <alignment horizontal="center" vertical="center" wrapText="1"/>
    </xf>
    <xf numFmtId="43" fontId="5" fillId="0" borderId="0" xfId="0" applyNumberFormat="1" applyFont="1"/>
    <xf numFmtId="43" fontId="1" fillId="0" borderId="2" xfId="2" applyFont="1" applyBorder="1" applyAlignment="1">
      <alignment vertical="top"/>
    </xf>
    <xf numFmtId="188" fontId="1" fillId="0" borderId="2" xfId="2" applyNumberFormat="1" applyFont="1" applyBorder="1" applyAlignment="1">
      <alignment vertical="top"/>
    </xf>
    <xf numFmtId="188" fontId="1" fillId="0" borderId="2" xfId="0" applyNumberFormat="1" applyFont="1" applyBorder="1" applyAlignment="1">
      <alignment vertical="top"/>
    </xf>
    <xf numFmtId="188" fontId="1" fillId="0" borderId="2" xfId="2" applyNumberFormat="1" applyFont="1" applyBorder="1" applyAlignment="1">
      <alignment horizontal="center" vertical="top" wrapText="1"/>
    </xf>
    <xf numFmtId="188" fontId="6" fillId="0" borderId="2" xfId="2" applyNumberFormat="1" applyFont="1" applyBorder="1" applyAlignment="1">
      <alignment vertical="top"/>
    </xf>
    <xf numFmtId="187" fontId="6" fillId="0" borderId="1" xfId="0" applyNumberFormat="1" applyFont="1" applyBorder="1" applyAlignment="1">
      <alignment horizontal="center" vertical="center" wrapText="1"/>
    </xf>
    <xf numFmtId="189" fontId="1" fillId="0" borderId="2" xfId="0" applyNumberFormat="1" applyFont="1" applyBorder="1" applyAlignment="1">
      <alignment vertical="top"/>
    </xf>
    <xf numFmtId="189" fontId="1" fillId="0" borderId="2" xfId="2" applyNumberFormat="1" applyFont="1" applyBorder="1" applyAlignment="1">
      <alignment vertical="top"/>
    </xf>
    <xf numFmtId="189" fontId="1" fillId="0" borderId="2" xfId="0" applyNumberFormat="1" applyFont="1" applyBorder="1" applyAlignment="1">
      <alignment horizontal="center" vertical="top" wrapText="1"/>
    </xf>
    <xf numFmtId="189" fontId="6" fillId="0" borderId="2" xfId="0" applyNumberFormat="1" applyFont="1" applyBorder="1" applyAlignment="1">
      <alignment vertical="top"/>
    </xf>
    <xf numFmtId="188" fontId="6" fillId="0" borderId="2" xfId="2" applyNumberFormat="1" applyFont="1" applyBorder="1"/>
    <xf numFmtId="188" fontId="5" fillId="0" borderId="0" xfId="0" applyNumberFormat="1" applyFont="1"/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/>
  </cellXfs>
  <cellStyles count="3">
    <cellStyle name="Comma" xfId="2" builtinId="3"/>
    <cellStyle name="Normal" xfId="0" builtinId="0"/>
    <cellStyle name="ปกติ 2 2" xfId="1" xr:uid="{91C90F31-E2DF-4FD5-B143-7E6B409DA64E}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49193-D0F2-4F6B-874D-59F845902C6E}">
  <dimension ref="A1:M22"/>
  <sheetViews>
    <sheetView tabSelected="1" topLeftCell="A7" zoomScale="115" zoomScaleNormal="115" workbookViewId="0">
      <selection activeCell="I2" sqref="I1:J1048576"/>
    </sheetView>
  </sheetViews>
  <sheetFormatPr defaultColWidth="12.625" defaultRowHeight="15" x14ac:dyDescent="0.25"/>
  <cols>
    <col min="1" max="1" width="12.625" style="1" customWidth="1"/>
    <col min="2" max="2" width="38.625" style="1" customWidth="1"/>
    <col min="3" max="8" width="12.625" style="1" customWidth="1"/>
    <col min="9" max="10" width="12.625" style="1" hidden="1" customWidth="1"/>
    <col min="11" max="16384" width="12.625" style="1"/>
  </cols>
  <sheetData>
    <row r="1" spans="1:13" ht="18.75" customHeight="1" x14ac:dyDescent="0.25">
      <c r="A1" s="35" t="s">
        <v>41</v>
      </c>
      <c r="B1" s="35"/>
      <c r="C1" s="35"/>
      <c r="D1" s="35"/>
      <c r="E1" s="35"/>
      <c r="F1" s="35"/>
      <c r="G1" s="35"/>
      <c r="H1" s="35"/>
      <c r="I1" s="35"/>
      <c r="J1" s="35"/>
    </row>
    <row r="2" spans="1:13" ht="37.5" x14ac:dyDescent="0.25">
      <c r="A2" s="6" t="s">
        <v>1</v>
      </c>
      <c r="B2" s="7" t="s">
        <v>2</v>
      </c>
      <c r="C2" s="8" t="s">
        <v>0</v>
      </c>
      <c r="D2" s="21" t="s">
        <v>51</v>
      </c>
      <c r="E2" s="21" t="s">
        <v>52</v>
      </c>
      <c r="F2" s="21" t="s">
        <v>53</v>
      </c>
      <c r="G2" s="21" t="s">
        <v>54</v>
      </c>
      <c r="H2" s="19" t="s">
        <v>3</v>
      </c>
      <c r="I2" s="8" t="s">
        <v>39</v>
      </c>
      <c r="J2" s="8" t="s">
        <v>40</v>
      </c>
    </row>
    <row r="3" spans="1:13" ht="18.75" customHeight="1" x14ac:dyDescent="0.25">
      <c r="A3" s="9">
        <v>2500000000000</v>
      </c>
      <c r="B3" s="10" t="s">
        <v>4</v>
      </c>
      <c r="C3" s="13"/>
      <c r="D3" s="29">
        <f>SUM(D4)</f>
        <v>0</v>
      </c>
      <c r="E3" s="29">
        <f t="shared" ref="E3:J3" si="0">SUM(E4)</f>
        <v>28000</v>
      </c>
      <c r="F3" s="29">
        <f t="shared" si="0"/>
        <v>0</v>
      </c>
      <c r="G3" s="29">
        <f t="shared" si="0"/>
        <v>9000</v>
      </c>
      <c r="H3" s="29">
        <f t="shared" si="0"/>
        <v>37000</v>
      </c>
      <c r="I3" s="11">
        <f t="shared" si="0"/>
        <v>0</v>
      </c>
      <c r="J3" s="11">
        <f t="shared" si="0"/>
        <v>37000</v>
      </c>
    </row>
    <row r="4" spans="1:13" ht="18.75" customHeight="1" x14ac:dyDescent="0.25">
      <c r="A4" s="9">
        <v>2502000000000</v>
      </c>
      <c r="B4" s="10" t="s">
        <v>18</v>
      </c>
      <c r="C4" s="13"/>
      <c r="D4" s="29">
        <f>SUM(D5,D18)</f>
        <v>0</v>
      </c>
      <c r="E4" s="29">
        <f t="shared" ref="E4:J4" si="1">SUM(E5,E18)</f>
        <v>28000</v>
      </c>
      <c r="F4" s="29">
        <f t="shared" si="1"/>
        <v>0</v>
      </c>
      <c r="G4" s="29">
        <f t="shared" si="1"/>
        <v>9000</v>
      </c>
      <c r="H4" s="29">
        <f t="shared" si="1"/>
        <v>37000</v>
      </c>
      <c r="I4" s="11">
        <f t="shared" si="1"/>
        <v>0</v>
      </c>
      <c r="J4" s="11">
        <f t="shared" si="1"/>
        <v>37000</v>
      </c>
    </row>
    <row r="5" spans="1:13" ht="18.75" customHeight="1" x14ac:dyDescent="0.25">
      <c r="A5" s="9"/>
      <c r="B5" s="10" t="s">
        <v>15</v>
      </c>
      <c r="C5" s="13"/>
      <c r="D5" s="29">
        <f t="shared" ref="D5:J5" si="2">SUM(D6)</f>
        <v>0</v>
      </c>
      <c r="E5" s="29">
        <f>SUM(E6)</f>
        <v>23000</v>
      </c>
      <c r="F5" s="29">
        <f t="shared" si="2"/>
        <v>0</v>
      </c>
      <c r="G5" s="29">
        <f t="shared" si="2"/>
        <v>9000</v>
      </c>
      <c r="H5" s="29">
        <f t="shared" si="2"/>
        <v>32000</v>
      </c>
      <c r="I5" s="11">
        <f t="shared" si="2"/>
        <v>0</v>
      </c>
      <c r="J5" s="11">
        <f t="shared" si="2"/>
        <v>32000</v>
      </c>
    </row>
    <row r="6" spans="1:13" ht="56.25" x14ac:dyDescent="0.25">
      <c r="A6" s="9">
        <v>2502015000000</v>
      </c>
      <c r="B6" s="10" t="s">
        <v>16</v>
      </c>
      <c r="C6" s="13" t="s">
        <v>35</v>
      </c>
      <c r="D6" s="30">
        <f>SUM(D7,D11,D14)</f>
        <v>0</v>
      </c>
      <c r="E6" s="30">
        <f t="shared" ref="E6:J6" si="3">SUM(E7,E11,E14)</f>
        <v>23000</v>
      </c>
      <c r="F6" s="30">
        <f t="shared" si="3"/>
        <v>0</v>
      </c>
      <c r="G6" s="30">
        <f t="shared" si="3"/>
        <v>9000</v>
      </c>
      <c r="H6" s="30">
        <f t="shared" si="3"/>
        <v>32000</v>
      </c>
      <c r="I6" s="23">
        <f t="shared" si="3"/>
        <v>0</v>
      </c>
      <c r="J6" s="23">
        <f t="shared" si="3"/>
        <v>32000</v>
      </c>
      <c r="M6" s="22"/>
    </row>
    <row r="7" spans="1:13" ht="18.75" customHeight="1" x14ac:dyDescent="0.25">
      <c r="A7" s="9">
        <v>2502015001000</v>
      </c>
      <c r="B7" s="10" t="s">
        <v>19</v>
      </c>
      <c r="C7" s="13" t="s">
        <v>35</v>
      </c>
      <c r="D7" s="29"/>
      <c r="E7" s="29"/>
      <c r="F7" s="29"/>
      <c r="G7" s="31">
        <f>SUM(G8:G10)</f>
        <v>9000</v>
      </c>
      <c r="H7" s="31">
        <f t="shared" ref="H7:J7" si="4">SUM(H8:H10)</f>
        <v>9000</v>
      </c>
      <c r="I7" s="12">
        <f t="shared" si="4"/>
        <v>0</v>
      </c>
      <c r="J7" s="12">
        <f t="shared" si="4"/>
        <v>9000</v>
      </c>
    </row>
    <row r="8" spans="1:13" ht="18.75" customHeight="1" x14ac:dyDescent="0.25">
      <c r="A8" s="9">
        <v>2502015001001</v>
      </c>
      <c r="B8" s="14" t="s">
        <v>12</v>
      </c>
      <c r="C8" s="13"/>
      <c r="D8" s="29"/>
      <c r="E8" s="29"/>
      <c r="F8" s="29"/>
      <c r="G8" s="31">
        <v>3600</v>
      </c>
      <c r="H8" s="31">
        <v>3600</v>
      </c>
      <c r="I8" s="13"/>
      <c r="J8" s="20">
        <f>SUM(H8-I8)</f>
        <v>3600</v>
      </c>
    </row>
    <row r="9" spans="1:13" ht="18.75" customHeight="1" x14ac:dyDescent="0.25">
      <c r="A9" s="9">
        <v>2502015001002</v>
      </c>
      <c r="B9" s="14" t="s">
        <v>13</v>
      </c>
      <c r="C9" s="13"/>
      <c r="D9" s="29"/>
      <c r="E9" s="29"/>
      <c r="F9" s="29"/>
      <c r="G9" s="31">
        <v>3000</v>
      </c>
      <c r="H9" s="31">
        <v>3000</v>
      </c>
      <c r="I9" s="13"/>
      <c r="J9" s="20">
        <f t="shared" ref="J9:J10" si="5">SUM(H9-I9)</f>
        <v>3000</v>
      </c>
    </row>
    <row r="10" spans="1:13" ht="18.75" customHeight="1" x14ac:dyDescent="0.25">
      <c r="A10" s="9">
        <v>2502015001003</v>
      </c>
      <c r="B10" s="14" t="s">
        <v>14</v>
      </c>
      <c r="C10" s="13"/>
      <c r="D10" s="29"/>
      <c r="E10" s="29"/>
      <c r="F10" s="29"/>
      <c r="G10" s="31">
        <v>2400</v>
      </c>
      <c r="H10" s="31">
        <v>2400</v>
      </c>
      <c r="I10" s="13"/>
      <c r="J10" s="20">
        <f t="shared" si="5"/>
        <v>2400</v>
      </c>
    </row>
    <row r="11" spans="1:13" ht="18.75" customHeight="1" x14ac:dyDescent="0.25">
      <c r="A11" s="9">
        <v>2502015002000</v>
      </c>
      <c r="B11" s="10" t="s">
        <v>20</v>
      </c>
      <c r="C11" s="13" t="s">
        <v>35</v>
      </c>
      <c r="D11" s="29"/>
      <c r="E11" s="31">
        <f>SUM(E12:E13)</f>
        <v>9000</v>
      </c>
      <c r="F11" s="29"/>
      <c r="G11" s="29"/>
      <c r="H11" s="31">
        <f>SUM(H12:H13)</f>
        <v>9000</v>
      </c>
      <c r="I11" s="12">
        <f t="shared" ref="I11:J11" si="6">SUM(I12:I13)</f>
        <v>0</v>
      </c>
      <c r="J11" s="12">
        <f t="shared" si="6"/>
        <v>9000</v>
      </c>
    </row>
    <row r="12" spans="1:13" ht="18.75" customHeight="1" x14ac:dyDescent="0.25">
      <c r="A12" s="9">
        <v>2502015002001</v>
      </c>
      <c r="B12" s="14" t="s">
        <v>13</v>
      </c>
      <c r="C12" s="13"/>
      <c r="D12" s="29"/>
      <c r="E12" s="31">
        <v>6400</v>
      </c>
      <c r="F12" s="29"/>
      <c r="G12" s="29"/>
      <c r="H12" s="31">
        <v>6400</v>
      </c>
      <c r="I12" s="13"/>
      <c r="J12" s="20">
        <f>SUM(H12-I12)</f>
        <v>6400</v>
      </c>
    </row>
    <row r="13" spans="1:13" ht="18.75" customHeight="1" x14ac:dyDescent="0.25">
      <c r="A13" s="9">
        <v>2502015002002</v>
      </c>
      <c r="B13" s="14" t="s">
        <v>14</v>
      </c>
      <c r="C13" s="13"/>
      <c r="D13" s="29"/>
      <c r="E13" s="31">
        <v>2600</v>
      </c>
      <c r="F13" s="29"/>
      <c r="G13" s="29"/>
      <c r="H13" s="31">
        <v>2600</v>
      </c>
      <c r="I13" s="13"/>
      <c r="J13" s="20">
        <f>SUM(H13-I13)</f>
        <v>2600</v>
      </c>
    </row>
    <row r="14" spans="1:13" ht="18.75" customHeight="1" x14ac:dyDescent="0.25">
      <c r="A14" s="9">
        <v>2502015003000</v>
      </c>
      <c r="B14" s="10" t="s">
        <v>21</v>
      </c>
      <c r="C14" s="13" t="s">
        <v>35</v>
      </c>
      <c r="D14" s="29"/>
      <c r="E14" s="31">
        <f>SUM(E15:E17)</f>
        <v>14000</v>
      </c>
      <c r="F14" s="29"/>
      <c r="G14" s="29"/>
      <c r="H14" s="31">
        <f>SUM(H15:H17)</f>
        <v>14000</v>
      </c>
      <c r="I14" s="12">
        <f t="shared" ref="I14:J14" si="7">SUM(I15:I17)</f>
        <v>0</v>
      </c>
      <c r="J14" s="12">
        <f t="shared" si="7"/>
        <v>14000</v>
      </c>
    </row>
    <row r="15" spans="1:13" ht="18.75" customHeight="1" x14ac:dyDescent="0.25">
      <c r="A15" s="9">
        <v>2502015003001</v>
      </c>
      <c r="B15" s="14" t="s">
        <v>12</v>
      </c>
      <c r="C15" s="13"/>
      <c r="D15" s="29"/>
      <c r="E15" s="31">
        <v>7200</v>
      </c>
      <c r="F15" s="29"/>
      <c r="G15" s="29"/>
      <c r="H15" s="31">
        <v>7200</v>
      </c>
      <c r="I15" s="13"/>
      <c r="J15" s="20">
        <f>SUM(H15-I15)</f>
        <v>7200</v>
      </c>
    </row>
    <row r="16" spans="1:13" ht="18.75" customHeight="1" x14ac:dyDescent="0.25">
      <c r="A16" s="9">
        <v>2502015003002</v>
      </c>
      <c r="B16" s="14" t="s">
        <v>13</v>
      </c>
      <c r="C16" s="13"/>
      <c r="D16" s="29"/>
      <c r="E16" s="31">
        <v>6000</v>
      </c>
      <c r="F16" s="29"/>
      <c r="G16" s="29"/>
      <c r="H16" s="31">
        <v>6000</v>
      </c>
      <c r="I16" s="13"/>
      <c r="J16" s="20">
        <f>SUM(H16-I16)</f>
        <v>6000</v>
      </c>
    </row>
    <row r="17" spans="1:10" ht="18.75" customHeight="1" x14ac:dyDescent="0.25">
      <c r="A17" s="9">
        <v>2502015003003</v>
      </c>
      <c r="B17" s="14" t="s">
        <v>14</v>
      </c>
      <c r="C17" s="13"/>
      <c r="D17" s="29"/>
      <c r="E17" s="31">
        <v>800</v>
      </c>
      <c r="F17" s="29"/>
      <c r="G17" s="29"/>
      <c r="H17" s="31">
        <v>800</v>
      </c>
      <c r="I17" s="13"/>
      <c r="J17" s="20">
        <f>SUM(H17-I17)</f>
        <v>800</v>
      </c>
    </row>
    <row r="18" spans="1:10" ht="18.75" customHeight="1" x14ac:dyDescent="0.25">
      <c r="A18" s="9"/>
      <c r="B18" s="10" t="s">
        <v>5</v>
      </c>
      <c r="C18" s="13"/>
      <c r="D18" s="29">
        <f t="shared" ref="D18:E20" si="8">SUM(D19)</f>
        <v>0</v>
      </c>
      <c r="E18" s="29">
        <f t="shared" si="8"/>
        <v>5000</v>
      </c>
      <c r="F18" s="29">
        <f t="shared" ref="F18:J20" si="9">SUM(F19)</f>
        <v>0</v>
      </c>
      <c r="G18" s="29">
        <f t="shared" si="9"/>
        <v>0</v>
      </c>
      <c r="H18" s="29">
        <f t="shared" si="9"/>
        <v>5000</v>
      </c>
      <c r="I18" s="11">
        <f t="shared" si="9"/>
        <v>0</v>
      </c>
      <c r="J18" s="11">
        <f t="shared" si="9"/>
        <v>5000</v>
      </c>
    </row>
    <row r="19" spans="1:10" ht="56.25" x14ac:dyDescent="0.25">
      <c r="A19" s="9">
        <v>2502017000000</v>
      </c>
      <c r="B19" s="10" t="s">
        <v>6</v>
      </c>
      <c r="C19" s="13" t="s">
        <v>36</v>
      </c>
      <c r="D19" s="29">
        <f t="shared" si="8"/>
        <v>0</v>
      </c>
      <c r="E19" s="29">
        <f t="shared" si="8"/>
        <v>5000</v>
      </c>
      <c r="F19" s="29">
        <f t="shared" si="9"/>
        <v>0</v>
      </c>
      <c r="G19" s="29">
        <f t="shared" si="9"/>
        <v>0</v>
      </c>
      <c r="H19" s="29">
        <f t="shared" si="9"/>
        <v>5000</v>
      </c>
      <c r="I19" s="11">
        <f t="shared" si="9"/>
        <v>0</v>
      </c>
      <c r="J19" s="11">
        <f t="shared" si="9"/>
        <v>5000</v>
      </c>
    </row>
    <row r="20" spans="1:10" ht="18.75" customHeight="1" x14ac:dyDescent="0.25">
      <c r="A20" s="9">
        <v>2502017009000</v>
      </c>
      <c r="B20" s="10" t="s">
        <v>24</v>
      </c>
      <c r="C20" s="13" t="s">
        <v>36</v>
      </c>
      <c r="D20" s="31">
        <f t="shared" si="8"/>
        <v>0</v>
      </c>
      <c r="E20" s="31">
        <f t="shared" si="8"/>
        <v>5000</v>
      </c>
      <c r="F20" s="31">
        <f t="shared" si="9"/>
        <v>0</v>
      </c>
      <c r="G20" s="31">
        <f t="shared" si="9"/>
        <v>0</v>
      </c>
      <c r="H20" s="31">
        <f t="shared" si="9"/>
        <v>5000</v>
      </c>
      <c r="I20" s="12">
        <f t="shared" si="9"/>
        <v>0</v>
      </c>
      <c r="J20" s="12">
        <f t="shared" si="9"/>
        <v>5000</v>
      </c>
    </row>
    <row r="21" spans="1:10" ht="18.75" customHeight="1" x14ac:dyDescent="0.25">
      <c r="A21" s="9">
        <v>2502017009001</v>
      </c>
      <c r="B21" s="14" t="s">
        <v>25</v>
      </c>
      <c r="C21" s="13"/>
      <c r="D21" s="29"/>
      <c r="E21" s="31">
        <v>5000</v>
      </c>
      <c r="F21" s="29"/>
      <c r="G21" s="29"/>
      <c r="H21" s="31">
        <v>5000</v>
      </c>
      <c r="I21" s="13"/>
      <c r="J21" s="20">
        <f>SUM(H21-I21)</f>
        <v>5000</v>
      </c>
    </row>
    <row r="22" spans="1:10" ht="18.75" customHeight="1" x14ac:dyDescent="0.25">
      <c r="A22" s="15"/>
      <c r="B22" s="16" t="s">
        <v>3</v>
      </c>
      <c r="C22" s="18"/>
      <c r="D22" s="32">
        <f>SUM(D3)</f>
        <v>0</v>
      </c>
      <c r="E22" s="32">
        <f t="shared" ref="E22:J22" si="10">SUM(E3)</f>
        <v>28000</v>
      </c>
      <c r="F22" s="32">
        <f t="shared" si="10"/>
        <v>0</v>
      </c>
      <c r="G22" s="32">
        <f t="shared" si="10"/>
        <v>9000</v>
      </c>
      <c r="H22" s="32">
        <f t="shared" si="10"/>
        <v>37000</v>
      </c>
      <c r="I22" s="17">
        <f t="shared" si="10"/>
        <v>0</v>
      </c>
      <c r="J22" s="17">
        <f t="shared" si="10"/>
        <v>37000</v>
      </c>
    </row>
  </sheetData>
  <mergeCells count="1">
    <mergeCell ref="A1:J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A1ECB-61AF-4F84-B3C5-DD0BBDF98069}">
  <dimension ref="A1:K28"/>
  <sheetViews>
    <sheetView topLeftCell="A22" zoomScale="115" zoomScaleNormal="115" workbookViewId="0">
      <selection activeCell="I2" sqref="I1:J1048576"/>
    </sheetView>
  </sheetViews>
  <sheetFormatPr defaultColWidth="12.625" defaultRowHeight="15" x14ac:dyDescent="0.25"/>
  <cols>
    <col min="1" max="1" width="12.625" style="1" customWidth="1"/>
    <col min="2" max="2" width="38.625" style="1" customWidth="1"/>
    <col min="3" max="8" width="12.625" style="1" customWidth="1"/>
    <col min="9" max="10" width="12.625" style="1" hidden="1" customWidth="1"/>
    <col min="11" max="11" width="8" style="1" customWidth="1"/>
    <col min="12" max="16384" width="12.625" style="1"/>
  </cols>
  <sheetData>
    <row r="1" spans="1:11" ht="18.75" customHeight="1" x14ac:dyDescent="0.25">
      <c r="A1" s="35" t="s">
        <v>50</v>
      </c>
      <c r="B1" s="35"/>
      <c r="C1" s="35"/>
      <c r="D1" s="35"/>
      <c r="E1" s="35"/>
      <c r="F1" s="35"/>
      <c r="G1" s="35"/>
      <c r="H1" s="35"/>
      <c r="I1" s="35"/>
      <c r="J1" s="35"/>
      <c r="K1" s="5"/>
    </row>
    <row r="2" spans="1:11" ht="37.5" x14ac:dyDescent="0.25">
      <c r="A2" s="6" t="s">
        <v>1</v>
      </c>
      <c r="B2" s="7" t="s">
        <v>2</v>
      </c>
      <c r="C2" s="8" t="s">
        <v>0</v>
      </c>
      <c r="D2" s="28" t="s">
        <v>55</v>
      </c>
      <c r="E2" s="28" t="s">
        <v>56</v>
      </c>
      <c r="F2" s="28" t="s">
        <v>57</v>
      </c>
      <c r="G2" s="28" t="s">
        <v>58</v>
      </c>
      <c r="H2" s="8" t="s">
        <v>3</v>
      </c>
      <c r="I2" s="8" t="s">
        <v>39</v>
      </c>
      <c r="J2" s="8" t="s">
        <v>40</v>
      </c>
      <c r="K2" s="2"/>
    </row>
    <row r="3" spans="1:11" ht="18.75" customHeight="1" x14ac:dyDescent="0.25">
      <c r="A3" s="9">
        <v>2500000000000</v>
      </c>
      <c r="B3" s="10" t="s">
        <v>4</v>
      </c>
      <c r="C3" s="13"/>
      <c r="D3" s="24">
        <f>+D4</f>
        <v>20900</v>
      </c>
      <c r="E3" s="24">
        <f t="shared" ref="E3:J3" si="0">+E4</f>
        <v>3000</v>
      </c>
      <c r="F3" s="24">
        <f t="shared" si="0"/>
        <v>18000</v>
      </c>
      <c r="G3" s="24">
        <f t="shared" si="0"/>
        <v>28100</v>
      </c>
      <c r="H3" s="24">
        <f t="shared" si="0"/>
        <v>70000</v>
      </c>
      <c r="I3" s="24">
        <f t="shared" si="0"/>
        <v>0</v>
      </c>
      <c r="J3" s="24">
        <f t="shared" si="0"/>
        <v>70000</v>
      </c>
      <c r="K3" s="3"/>
    </row>
    <row r="4" spans="1:11" ht="18.75" customHeight="1" x14ac:dyDescent="0.25">
      <c r="A4" s="9">
        <v>2502000000000</v>
      </c>
      <c r="B4" s="10" t="s">
        <v>18</v>
      </c>
      <c r="C4" s="13"/>
      <c r="D4" s="24">
        <f>+D5+D16</f>
        <v>20900</v>
      </c>
      <c r="E4" s="24">
        <f t="shared" ref="E4:J4" si="1">+E5+E16</f>
        <v>3000</v>
      </c>
      <c r="F4" s="24">
        <f t="shared" si="1"/>
        <v>18000</v>
      </c>
      <c r="G4" s="24">
        <f t="shared" si="1"/>
        <v>28100</v>
      </c>
      <c r="H4" s="24">
        <f>+H5+H16</f>
        <v>70000</v>
      </c>
      <c r="I4" s="24">
        <f t="shared" si="1"/>
        <v>0</v>
      </c>
      <c r="J4" s="24">
        <f t="shared" si="1"/>
        <v>70000</v>
      </c>
      <c r="K4" s="3"/>
    </row>
    <row r="5" spans="1:11" ht="18.75" customHeight="1" x14ac:dyDescent="0.25">
      <c r="A5" s="9"/>
      <c r="B5" s="10" t="s">
        <v>5</v>
      </c>
      <c r="C5" s="13"/>
      <c r="D5" s="24">
        <f>+D6</f>
        <v>11000</v>
      </c>
      <c r="E5" s="24">
        <f t="shared" ref="E5:J5" si="2">+E6</f>
        <v>0</v>
      </c>
      <c r="F5" s="24">
        <f t="shared" si="2"/>
        <v>15000</v>
      </c>
      <c r="G5" s="24">
        <f t="shared" si="2"/>
        <v>25000</v>
      </c>
      <c r="H5" s="24">
        <f t="shared" si="2"/>
        <v>51000</v>
      </c>
      <c r="I5" s="24">
        <f t="shared" si="2"/>
        <v>0</v>
      </c>
      <c r="J5" s="24">
        <f t="shared" si="2"/>
        <v>51000</v>
      </c>
      <c r="K5" s="3"/>
    </row>
    <row r="6" spans="1:11" ht="56.25" x14ac:dyDescent="0.25">
      <c r="A6" s="9">
        <v>2502017000000</v>
      </c>
      <c r="B6" s="10" t="s">
        <v>6</v>
      </c>
      <c r="C6" s="13" t="s">
        <v>36</v>
      </c>
      <c r="D6" s="24">
        <f>+D7+D9+D12</f>
        <v>11000</v>
      </c>
      <c r="E6" s="24">
        <f t="shared" ref="E6:J6" si="3">+E7+E9+E12</f>
        <v>0</v>
      </c>
      <c r="F6" s="24">
        <f t="shared" si="3"/>
        <v>15000</v>
      </c>
      <c r="G6" s="24">
        <f t="shared" si="3"/>
        <v>25000</v>
      </c>
      <c r="H6" s="24">
        <f t="shared" si="3"/>
        <v>51000</v>
      </c>
      <c r="I6" s="24">
        <f t="shared" si="3"/>
        <v>0</v>
      </c>
      <c r="J6" s="24">
        <f t="shared" si="3"/>
        <v>51000</v>
      </c>
      <c r="K6" s="3"/>
    </row>
    <row r="7" spans="1:11" ht="18.75" customHeight="1" x14ac:dyDescent="0.25">
      <c r="A7" s="9">
        <v>2502017009000</v>
      </c>
      <c r="B7" s="10" t="s">
        <v>24</v>
      </c>
      <c r="C7" s="13" t="s">
        <v>36</v>
      </c>
      <c r="D7" s="24">
        <f>+D8</f>
        <v>11000</v>
      </c>
      <c r="E7" s="24"/>
      <c r="F7" s="24"/>
      <c r="G7" s="24"/>
      <c r="H7" s="26">
        <f>+H8</f>
        <v>11000</v>
      </c>
      <c r="I7" s="26">
        <f t="shared" ref="I7:J7" si="4">+I8</f>
        <v>0</v>
      </c>
      <c r="J7" s="26">
        <f t="shared" si="4"/>
        <v>11000</v>
      </c>
      <c r="K7" s="3"/>
    </row>
    <row r="8" spans="1:11" ht="18.75" customHeight="1" x14ac:dyDescent="0.25">
      <c r="A8" s="9">
        <v>2502017009001</v>
      </c>
      <c r="B8" s="14" t="s">
        <v>25</v>
      </c>
      <c r="C8" s="13"/>
      <c r="D8" s="24">
        <v>11000</v>
      </c>
      <c r="E8" s="24"/>
      <c r="F8" s="24"/>
      <c r="G8" s="24"/>
      <c r="H8" s="26">
        <f>SUM(D8:G8)</f>
        <v>11000</v>
      </c>
      <c r="I8" s="26"/>
      <c r="J8" s="24">
        <f>+H8-I8</f>
        <v>11000</v>
      </c>
      <c r="K8" s="3"/>
    </row>
    <row r="9" spans="1:11" ht="37.5" x14ac:dyDescent="0.25">
      <c r="A9" s="9">
        <v>2502017013000</v>
      </c>
      <c r="B9" s="10" t="s">
        <v>29</v>
      </c>
      <c r="C9" s="13" t="s">
        <v>36</v>
      </c>
      <c r="D9" s="24"/>
      <c r="E9" s="24"/>
      <c r="F9" s="24">
        <f>SUM(F10:F11)</f>
        <v>15000</v>
      </c>
      <c r="G9" s="24"/>
      <c r="H9" s="26">
        <f>SUM(H10:H11)</f>
        <v>15000</v>
      </c>
      <c r="I9" s="26">
        <f t="shared" ref="I9:J9" si="5">SUM(I10:I11)</f>
        <v>0</v>
      </c>
      <c r="J9" s="26">
        <f t="shared" si="5"/>
        <v>15000</v>
      </c>
      <c r="K9" s="3"/>
    </row>
    <row r="10" spans="1:11" ht="18.75" customHeight="1" x14ac:dyDescent="0.25">
      <c r="A10" s="9">
        <v>2502017013001</v>
      </c>
      <c r="B10" s="14" t="s">
        <v>13</v>
      </c>
      <c r="C10" s="13"/>
      <c r="D10" s="24"/>
      <c r="E10" s="24"/>
      <c r="F10" s="24">
        <v>5000</v>
      </c>
      <c r="G10" s="24"/>
      <c r="H10" s="26">
        <f>SUM(D10:G10)</f>
        <v>5000</v>
      </c>
      <c r="I10" s="26"/>
      <c r="J10" s="24">
        <f>+H10-I10</f>
        <v>5000</v>
      </c>
      <c r="K10" s="3"/>
    </row>
    <row r="11" spans="1:11" ht="18.75" customHeight="1" x14ac:dyDescent="0.25">
      <c r="A11" s="9">
        <v>2502017013002</v>
      </c>
      <c r="B11" s="14" t="s">
        <v>14</v>
      </c>
      <c r="C11" s="13"/>
      <c r="D11" s="24"/>
      <c r="E11" s="24"/>
      <c r="F11" s="24">
        <v>10000</v>
      </c>
      <c r="G11" s="24"/>
      <c r="H11" s="26">
        <f>SUM(D11:G11)</f>
        <v>10000</v>
      </c>
      <c r="I11" s="26"/>
      <c r="J11" s="24">
        <f>+H11-I11</f>
        <v>10000</v>
      </c>
      <c r="K11" s="3"/>
    </row>
    <row r="12" spans="1:11" ht="37.5" x14ac:dyDescent="0.25">
      <c r="A12" s="9">
        <v>2502017014000</v>
      </c>
      <c r="B12" s="10" t="s">
        <v>30</v>
      </c>
      <c r="C12" s="13" t="s">
        <v>36</v>
      </c>
      <c r="D12" s="24"/>
      <c r="E12" s="24"/>
      <c r="F12" s="24"/>
      <c r="G12" s="24">
        <f>SUM(G13:G15)</f>
        <v>25000</v>
      </c>
      <c r="H12" s="26">
        <f>SUM(H13:H15)</f>
        <v>25000</v>
      </c>
      <c r="I12" s="26">
        <f t="shared" ref="I12:J12" si="6">SUM(I13:I15)</f>
        <v>0</v>
      </c>
      <c r="J12" s="26">
        <f t="shared" si="6"/>
        <v>25000</v>
      </c>
      <c r="K12" s="3"/>
    </row>
    <row r="13" spans="1:11" ht="18.75" customHeight="1" x14ac:dyDescent="0.25">
      <c r="A13" s="9">
        <v>2502017014001</v>
      </c>
      <c r="B13" s="14" t="s">
        <v>12</v>
      </c>
      <c r="C13" s="13"/>
      <c r="D13" s="24"/>
      <c r="E13" s="24"/>
      <c r="F13" s="24"/>
      <c r="G13" s="24">
        <v>10000</v>
      </c>
      <c r="H13" s="26">
        <f>SUM(D13:G13)</f>
        <v>10000</v>
      </c>
      <c r="I13" s="26"/>
      <c r="J13" s="24">
        <f>+H13-I13</f>
        <v>10000</v>
      </c>
      <c r="K13" s="3"/>
    </row>
    <row r="14" spans="1:11" ht="18.75" customHeight="1" x14ac:dyDescent="0.25">
      <c r="A14" s="9">
        <v>2502017014002</v>
      </c>
      <c r="B14" s="14" t="s">
        <v>13</v>
      </c>
      <c r="C14" s="13"/>
      <c r="D14" s="24"/>
      <c r="E14" s="24"/>
      <c r="F14" s="24"/>
      <c r="G14" s="24">
        <v>7000</v>
      </c>
      <c r="H14" s="26">
        <f t="shared" ref="H14:H15" si="7">SUM(D14:G14)</f>
        <v>7000</v>
      </c>
      <c r="I14" s="26"/>
      <c r="J14" s="24">
        <f>+H14-I14</f>
        <v>7000</v>
      </c>
      <c r="K14" s="3"/>
    </row>
    <row r="15" spans="1:11" ht="18.75" customHeight="1" x14ac:dyDescent="0.25">
      <c r="A15" s="9">
        <v>2502017014003</v>
      </c>
      <c r="B15" s="14" t="s">
        <v>14</v>
      </c>
      <c r="C15" s="13"/>
      <c r="D15" s="24"/>
      <c r="E15" s="24"/>
      <c r="F15" s="24"/>
      <c r="G15" s="24">
        <v>8000</v>
      </c>
      <c r="H15" s="26">
        <f t="shared" si="7"/>
        <v>8000</v>
      </c>
      <c r="I15" s="26"/>
      <c r="J15" s="24">
        <f>+H15-I15</f>
        <v>8000</v>
      </c>
      <c r="K15" s="3"/>
    </row>
    <row r="16" spans="1:11" ht="18.75" x14ac:dyDescent="0.25">
      <c r="A16" s="9"/>
      <c r="B16" s="10" t="s">
        <v>7</v>
      </c>
      <c r="C16" s="13"/>
      <c r="D16" s="24">
        <f>+D17+D20</f>
        <v>9900</v>
      </c>
      <c r="E16" s="24">
        <f t="shared" ref="E16:J16" si="8">+E17+E20</f>
        <v>3000</v>
      </c>
      <c r="F16" s="24">
        <f t="shared" si="8"/>
        <v>3000</v>
      </c>
      <c r="G16" s="24">
        <f t="shared" si="8"/>
        <v>3100</v>
      </c>
      <c r="H16" s="24">
        <f t="shared" si="8"/>
        <v>19000</v>
      </c>
      <c r="I16" s="24">
        <f t="shared" si="8"/>
        <v>0</v>
      </c>
      <c r="J16" s="24">
        <f t="shared" si="8"/>
        <v>19000</v>
      </c>
      <c r="K16" s="3"/>
    </row>
    <row r="17" spans="1:11" ht="37.5" x14ac:dyDescent="0.25">
      <c r="A17" s="9">
        <v>2502008000000</v>
      </c>
      <c r="B17" s="10" t="s">
        <v>8</v>
      </c>
      <c r="C17" s="13" t="s">
        <v>37</v>
      </c>
      <c r="D17" s="24">
        <f>+D18</f>
        <v>4400</v>
      </c>
      <c r="E17" s="24">
        <f t="shared" ref="E17:J17" si="9">+E18</f>
        <v>3000</v>
      </c>
      <c r="F17" s="24">
        <f t="shared" si="9"/>
        <v>3000</v>
      </c>
      <c r="G17" s="24">
        <f t="shared" si="9"/>
        <v>3100</v>
      </c>
      <c r="H17" s="24">
        <f t="shared" si="9"/>
        <v>13500</v>
      </c>
      <c r="I17" s="24">
        <f t="shared" si="9"/>
        <v>0</v>
      </c>
      <c r="J17" s="24">
        <f t="shared" si="9"/>
        <v>13500</v>
      </c>
      <c r="K17" s="3"/>
    </row>
    <row r="18" spans="1:11" ht="18.75" x14ac:dyDescent="0.25">
      <c r="A18" s="9">
        <v>2502008005000</v>
      </c>
      <c r="B18" s="10" t="s">
        <v>9</v>
      </c>
      <c r="C18" s="13" t="s">
        <v>37</v>
      </c>
      <c r="D18" s="24">
        <f>+D19</f>
        <v>4400</v>
      </c>
      <c r="E18" s="24">
        <f t="shared" ref="E18:J18" si="10">+E19</f>
        <v>3000</v>
      </c>
      <c r="F18" s="24">
        <f t="shared" si="10"/>
        <v>3000</v>
      </c>
      <c r="G18" s="24">
        <f t="shared" si="10"/>
        <v>3100</v>
      </c>
      <c r="H18" s="24">
        <f t="shared" si="10"/>
        <v>13500</v>
      </c>
      <c r="I18" s="24">
        <f t="shared" si="10"/>
        <v>0</v>
      </c>
      <c r="J18" s="24">
        <f t="shared" si="10"/>
        <v>13500</v>
      </c>
      <c r="K18" s="3"/>
    </row>
    <row r="19" spans="1:11" ht="18.75" x14ac:dyDescent="0.25">
      <c r="A19" s="9">
        <v>2502008005001</v>
      </c>
      <c r="B19" s="14" t="s">
        <v>13</v>
      </c>
      <c r="C19" s="13"/>
      <c r="D19" s="24">
        <v>4400</v>
      </c>
      <c r="E19" s="24">
        <v>3000</v>
      </c>
      <c r="F19" s="24">
        <v>3000</v>
      </c>
      <c r="G19" s="24">
        <v>3100</v>
      </c>
      <c r="H19" s="26">
        <f>SUM(D19:G19)</f>
        <v>13500</v>
      </c>
      <c r="I19" s="26"/>
      <c r="J19" s="24">
        <f>+H19-I19</f>
        <v>13500</v>
      </c>
      <c r="K19" s="3"/>
    </row>
    <row r="20" spans="1:11" ht="37.5" x14ac:dyDescent="0.25">
      <c r="A20" s="9">
        <v>2502002000000</v>
      </c>
      <c r="B20" s="10" t="s">
        <v>10</v>
      </c>
      <c r="C20" s="13" t="s">
        <v>38</v>
      </c>
      <c r="D20" s="24">
        <f>+D21</f>
        <v>5500</v>
      </c>
      <c r="E20" s="24">
        <f t="shared" ref="E20:J21" si="11">+E21</f>
        <v>0</v>
      </c>
      <c r="F20" s="24">
        <f t="shared" si="11"/>
        <v>0</v>
      </c>
      <c r="G20" s="24">
        <f t="shared" si="11"/>
        <v>0</v>
      </c>
      <c r="H20" s="24">
        <f t="shared" si="11"/>
        <v>5500</v>
      </c>
      <c r="I20" s="24">
        <f t="shared" si="11"/>
        <v>0</v>
      </c>
      <c r="J20" s="24">
        <f t="shared" si="11"/>
        <v>5500</v>
      </c>
      <c r="K20" s="3"/>
    </row>
    <row r="21" spans="1:11" ht="18.75" x14ac:dyDescent="0.25">
      <c r="A21" s="9">
        <v>2502002009000</v>
      </c>
      <c r="B21" s="10" t="s">
        <v>17</v>
      </c>
      <c r="C21" s="13" t="s">
        <v>38</v>
      </c>
      <c r="D21" s="24">
        <f>+D22</f>
        <v>5500</v>
      </c>
      <c r="E21" s="24">
        <f t="shared" si="11"/>
        <v>0</v>
      </c>
      <c r="F21" s="24">
        <f t="shared" si="11"/>
        <v>0</v>
      </c>
      <c r="G21" s="24">
        <f t="shared" si="11"/>
        <v>0</v>
      </c>
      <c r="H21" s="24">
        <f t="shared" si="11"/>
        <v>5500</v>
      </c>
      <c r="I21" s="24">
        <f t="shared" si="11"/>
        <v>0</v>
      </c>
      <c r="J21" s="24">
        <f t="shared" si="11"/>
        <v>5500</v>
      </c>
      <c r="K21" s="3"/>
    </row>
    <row r="22" spans="1:11" ht="18.75" x14ac:dyDescent="0.25">
      <c r="A22" s="9">
        <v>2502002009019</v>
      </c>
      <c r="B22" s="14" t="s">
        <v>34</v>
      </c>
      <c r="C22" s="13"/>
      <c r="D22" s="24">
        <v>5500</v>
      </c>
      <c r="E22" s="24"/>
      <c r="F22" s="24"/>
      <c r="G22" s="24"/>
      <c r="H22" s="26">
        <v>5500</v>
      </c>
      <c r="I22" s="26"/>
      <c r="J22" s="24">
        <f>+H22-I22</f>
        <v>5500</v>
      </c>
      <c r="K22" s="3"/>
    </row>
    <row r="23" spans="1:11" ht="18.75" customHeight="1" x14ac:dyDescent="0.3">
      <c r="A23" s="15"/>
      <c r="B23" s="16" t="s">
        <v>3</v>
      </c>
      <c r="C23" s="18"/>
      <c r="D23" s="33">
        <f>+D3</f>
        <v>20900</v>
      </c>
      <c r="E23" s="33">
        <f t="shared" ref="E23:J23" si="12">+E3</f>
        <v>3000</v>
      </c>
      <c r="F23" s="33">
        <f t="shared" si="12"/>
        <v>18000</v>
      </c>
      <c r="G23" s="33">
        <f t="shared" si="12"/>
        <v>28100</v>
      </c>
      <c r="H23" s="33">
        <f>+H3</f>
        <v>70000</v>
      </c>
      <c r="I23" s="33">
        <f t="shared" si="12"/>
        <v>0</v>
      </c>
      <c r="J23" s="33">
        <f t="shared" si="12"/>
        <v>70000</v>
      </c>
      <c r="K23" s="4"/>
    </row>
    <row r="28" spans="1:11" x14ac:dyDescent="0.25">
      <c r="F28" s="34"/>
    </row>
  </sheetData>
  <mergeCells count="1">
    <mergeCell ref="A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247C9-4718-4D2C-AA0E-99D2EC0CBD11}">
  <dimension ref="A1:K9"/>
  <sheetViews>
    <sheetView zoomScale="115" zoomScaleNormal="115" workbookViewId="0">
      <selection activeCell="I2" sqref="I1:J1048576"/>
    </sheetView>
  </sheetViews>
  <sheetFormatPr defaultColWidth="12.625" defaultRowHeight="15" x14ac:dyDescent="0.25"/>
  <cols>
    <col min="1" max="1" width="12.625" style="1" customWidth="1"/>
    <col min="2" max="2" width="38.625" style="1" customWidth="1"/>
    <col min="3" max="8" width="12.625" style="1" customWidth="1"/>
    <col min="9" max="10" width="12.625" style="1" hidden="1" customWidth="1"/>
    <col min="11" max="11" width="8" style="1" customWidth="1"/>
    <col min="12" max="16384" width="12.625" style="1"/>
  </cols>
  <sheetData>
    <row r="1" spans="1:11" ht="18.75" customHeight="1" x14ac:dyDescent="0.25">
      <c r="A1" s="36" t="s">
        <v>42</v>
      </c>
      <c r="B1" s="37"/>
      <c r="C1" s="37"/>
      <c r="D1" s="37"/>
      <c r="E1" s="37"/>
      <c r="F1" s="37"/>
      <c r="G1" s="37"/>
      <c r="H1" s="37"/>
      <c r="I1" s="37"/>
      <c r="J1" s="37"/>
      <c r="K1" s="5"/>
    </row>
    <row r="2" spans="1:11" ht="37.5" x14ac:dyDescent="0.25">
      <c r="A2" s="6" t="s">
        <v>1</v>
      </c>
      <c r="B2" s="7" t="s">
        <v>2</v>
      </c>
      <c r="C2" s="8" t="s">
        <v>0</v>
      </c>
      <c r="D2" s="21" t="s">
        <v>51</v>
      </c>
      <c r="E2" s="21" t="s">
        <v>52</v>
      </c>
      <c r="F2" s="21" t="s">
        <v>53</v>
      </c>
      <c r="G2" s="21" t="s">
        <v>54</v>
      </c>
      <c r="H2" s="8" t="s">
        <v>3</v>
      </c>
      <c r="I2" s="8" t="s">
        <v>39</v>
      </c>
      <c r="J2" s="8" t="s">
        <v>40</v>
      </c>
      <c r="K2" s="2"/>
    </row>
    <row r="3" spans="1:11" ht="18.75" customHeight="1" x14ac:dyDescent="0.25">
      <c r="A3" s="9">
        <v>2500000000000</v>
      </c>
      <c r="B3" s="10" t="s">
        <v>4</v>
      </c>
      <c r="C3" s="13"/>
      <c r="D3" s="11">
        <f t="shared" ref="D3" si="0">+D4</f>
        <v>5000</v>
      </c>
      <c r="E3" s="13"/>
      <c r="F3" s="13"/>
      <c r="G3" s="13"/>
      <c r="H3" s="11">
        <f t="shared" ref="H3:J6" si="1">+H4</f>
        <v>5000</v>
      </c>
      <c r="I3" s="11">
        <f t="shared" si="1"/>
        <v>0</v>
      </c>
      <c r="J3" s="11">
        <f t="shared" si="1"/>
        <v>5000</v>
      </c>
      <c r="K3" s="3"/>
    </row>
    <row r="4" spans="1:11" ht="18.75" customHeight="1" x14ac:dyDescent="0.25">
      <c r="A4" s="9">
        <v>2502000000000</v>
      </c>
      <c r="B4" s="10" t="s">
        <v>18</v>
      </c>
      <c r="C4" s="13"/>
      <c r="D4" s="12">
        <f>+D5</f>
        <v>5000</v>
      </c>
      <c r="E4" s="13"/>
      <c r="F4" s="13"/>
      <c r="G4" s="13"/>
      <c r="H4" s="12">
        <f>+H5</f>
        <v>5000</v>
      </c>
      <c r="I4" s="12">
        <f t="shared" si="1"/>
        <v>0</v>
      </c>
      <c r="J4" s="12">
        <f t="shared" si="1"/>
        <v>5000</v>
      </c>
      <c r="K4" s="3"/>
    </row>
    <row r="5" spans="1:11" ht="18.75" customHeight="1" x14ac:dyDescent="0.25">
      <c r="A5" s="9"/>
      <c r="B5" s="10" t="s">
        <v>5</v>
      </c>
      <c r="C5" s="13"/>
      <c r="D5" s="11">
        <f>+D6</f>
        <v>5000</v>
      </c>
      <c r="E5" s="13"/>
      <c r="F5" s="13"/>
      <c r="G5" s="13"/>
      <c r="H5" s="11">
        <f>+H6</f>
        <v>5000</v>
      </c>
      <c r="I5" s="11">
        <f t="shared" si="1"/>
        <v>0</v>
      </c>
      <c r="J5" s="11">
        <f t="shared" si="1"/>
        <v>5000</v>
      </c>
      <c r="K5" s="3"/>
    </row>
    <row r="6" spans="1:11" ht="56.25" x14ac:dyDescent="0.25">
      <c r="A6" s="9">
        <v>2502017000000</v>
      </c>
      <c r="B6" s="10" t="s">
        <v>6</v>
      </c>
      <c r="C6" s="13" t="s">
        <v>36</v>
      </c>
      <c r="D6" s="11">
        <f>+D7</f>
        <v>5000</v>
      </c>
      <c r="E6" s="13"/>
      <c r="F6" s="13"/>
      <c r="G6" s="13"/>
      <c r="H6" s="11">
        <f>+H7</f>
        <v>5000</v>
      </c>
      <c r="I6" s="11">
        <f t="shared" si="1"/>
        <v>0</v>
      </c>
      <c r="J6" s="11">
        <f t="shared" si="1"/>
        <v>5000</v>
      </c>
      <c r="K6" s="3"/>
    </row>
    <row r="7" spans="1:11" ht="18.75" customHeight="1" x14ac:dyDescent="0.25">
      <c r="A7" s="9">
        <v>2502017009000</v>
      </c>
      <c r="B7" s="10" t="s">
        <v>24</v>
      </c>
      <c r="C7" s="13" t="s">
        <v>36</v>
      </c>
      <c r="D7" s="12">
        <f>+D8</f>
        <v>5000</v>
      </c>
      <c r="E7" s="13"/>
      <c r="F7" s="13"/>
      <c r="G7" s="13"/>
      <c r="H7" s="12">
        <f>+H8</f>
        <v>5000</v>
      </c>
      <c r="I7" s="12">
        <f t="shared" ref="I7" si="2">+I8</f>
        <v>0</v>
      </c>
      <c r="J7" s="12">
        <f>+J8</f>
        <v>5000</v>
      </c>
      <c r="K7" s="3"/>
    </row>
    <row r="8" spans="1:11" ht="18.75" customHeight="1" x14ac:dyDescent="0.25">
      <c r="A8" s="9">
        <v>2502017009001</v>
      </c>
      <c r="B8" s="14" t="s">
        <v>25</v>
      </c>
      <c r="C8" s="13"/>
      <c r="D8" s="12">
        <v>5000</v>
      </c>
      <c r="E8" s="13"/>
      <c r="F8" s="13"/>
      <c r="G8" s="13"/>
      <c r="H8" s="12">
        <v>5000</v>
      </c>
      <c r="I8" s="12"/>
      <c r="J8" s="20">
        <f>+H8-I8</f>
        <v>5000</v>
      </c>
      <c r="K8" s="3"/>
    </row>
    <row r="9" spans="1:11" ht="18.75" customHeight="1" x14ac:dyDescent="0.25">
      <c r="A9" s="15"/>
      <c r="B9" s="16" t="s">
        <v>3</v>
      </c>
      <c r="C9" s="18"/>
      <c r="D9" s="17">
        <f>+D3</f>
        <v>5000</v>
      </c>
      <c r="E9" s="13"/>
      <c r="F9" s="13"/>
      <c r="G9" s="13"/>
      <c r="H9" s="17">
        <f>+H3</f>
        <v>5000</v>
      </c>
      <c r="I9" s="17">
        <f t="shared" ref="I9:J9" si="3">+I3</f>
        <v>0</v>
      </c>
      <c r="J9" s="17">
        <f t="shared" si="3"/>
        <v>5000</v>
      </c>
      <c r="K9" s="4"/>
    </row>
  </sheetData>
  <mergeCells count="1">
    <mergeCell ref="A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A1FFF-E328-47FB-9583-D8D05A7689BA}">
  <dimension ref="A1:K10"/>
  <sheetViews>
    <sheetView zoomScale="115" zoomScaleNormal="115" workbookViewId="0">
      <selection activeCell="I2" sqref="I1:J1048576"/>
    </sheetView>
  </sheetViews>
  <sheetFormatPr defaultColWidth="12.625" defaultRowHeight="15" x14ac:dyDescent="0.25"/>
  <cols>
    <col min="1" max="1" width="12.625" style="1" customWidth="1"/>
    <col min="2" max="2" width="38.625" style="1" customWidth="1"/>
    <col min="3" max="8" width="12.625" style="1" customWidth="1"/>
    <col min="9" max="10" width="12.625" style="1" hidden="1" customWidth="1"/>
    <col min="11" max="11" width="8" style="1" customWidth="1"/>
    <col min="12" max="16384" width="12.625" style="1"/>
  </cols>
  <sheetData>
    <row r="1" spans="1:11" ht="18.75" customHeight="1" x14ac:dyDescent="0.25">
      <c r="A1" s="35" t="s">
        <v>43</v>
      </c>
      <c r="B1" s="35"/>
      <c r="C1" s="35"/>
      <c r="D1" s="35"/>
      <c r="E1" s="35"/>
      <c r="F1" s="35"/>
      <c r="G1" s="35"/>
      <c r="H1" s="35"/>
      <c r="I1" s="35"/>
      <c r="J1" s="35"/>
      <c r="K1" s="5"/>
    </row>
    <row r="2" spans="1:11" ht="37.5" x14ac:dyDescent="0.25">
      <c r="A2" s="6" t="s">
        <v>1</v>
      </c>
      <c r="B2" s="7" t="s">
        <v>2</v>
      </c>
      <c r="C2" s="8" t="s">
        <v>0</v>
      </c>
      <c r="D2" s="28" t="s">
        <v>55</v>
      </c>
      <c r="E2" s="28" t="s">
        <v>56</v>
      </c>
      <c r="F2" s="28" t="s">
        <v>57</v>
      </c>
      <c r="G2" s="28" t="s">
        <v>58</v>
      </c>
      <c r="H2" s="8" t="s">
        <v>3</v>
      </c>
      <c r="I2" s="8" t="s">
        <v>39</v>
      </c>
      <c r="J2" s="8" t="s">
        <v>40</v>
      </c>
      <c r="K2" s="2"/>
    </row>
    <row r="3" spans="1:11" ht="18.75" customHeight="1" x14ac:dyDescent="0.25">
      <c r="A3" s="9">
        <v>2500000000000</v>
      </c>
      <c r="B3" s="10" t="s">
        <v>4</v>
      </c>
      <c r="C3" s="13"/>
      <c r="D3" s="24"/>
      <c r="E3" s="24"/>
      <c r="F3" s="24"/>
      <c r="G3" s="24">
        <f>SUM(G4)</f>
        <v>5000</v>
      </c>
      <c r="H3" s="24">
        <f t="shared" ref="H3:J6" si="0">SUM(H4)</f>
        <v>5000</v>
      </c>
      <c r="I3" s="24">
        <f t="shared" si="0"/>
        <v>0</v>
      </c>
      <c r="J3" s="24">
        <f t="shared" si="0"/>
        <v>5000</v>
      </c>
      <c r="K3" s="3"/>
    </row>
    <row r="4" spans="1:11" ht="18.75" customHeight="1" x14ac:dyDescent="0.25">
      <c r="A4" s="9">
        <v>2502000000000</v>
      </c>
      <c r="B4" s="10" t="s">
        <v>18</v>
      </c>
      <c r="C4" s="13"/>
      <c r="D4" s="24"/>
      <c r="E4" s="24"/>
      <c r="F4" s="24"/>
      <c r="G4" s="24">
        <f>SUM(G5)</f>
        <v>5000</v>
      </c>
      <c r="H4" s="24">
        <f t="shared" si="0"/>
        <v>5000</v>
      </c>
      <c r="I4" s="24">
        <f t="shared" si="0"/>
        <v>0</v>
      </c>
      <c r="J4" s="24">
        <f t="shared" si="0"/>
        <v>5000</v>
      </c>
      <c r="K4" s="3"/>
    </row>
    <row r="5" spans="1:11" ht="18.75" customHeight="1" x14ac:dyDescent="0.25">
      <c r="A5" s="9"/>
      <c r="B5" s="10" t="s">
        <v>5</v>
      </c>
      <c r="C5" s="13"/>
      <c r="D5" s="24"/>
      <c r="E5" s="24"/>
      <c r="F5" s="24"/>
      <c r="G5" s="24">
        <f>SUM(G6)</f>
        <v>5000</v>
      </c>
      <c r="H5" s="24">
        <f t="shared" si="0"/>
        <v>5000</v>
      </c>
      <c r="I5" s="24">
        <f t="shared" si="0"/>
        <v>0</v>
      </c>
      <c r="J5" s="24">
        <f t="shared" si="0"/>
        <v>5000</v>
      </c>
      <c r="K5" s="3"/>
    </row>
    <row r="6" spans="1:11" ht="56.25" x14ac:dyDescent="0.25">
      <c r="A6" s="9">
        <v>2502017000000</v>
      </c>
      <c r="B6" s="10" t="s">
        <v>6</v>
      </c>
      <c r="C6" s="13" t="s">
        <v>36</v>
      </c>
      <c r="D6" s="24"/>
      <c r="E6" s="24"/>
      <c r="F6" s="24"/>
      <c r="G6" s="24">
        <f>SUM(G7)</f>
        <v>5000</v>
      </c>
      <c r="H6" s="24">
        <f t="shared" si="0"/>
        <v>5000</v>
      </c>
      <c r="I6" s="24">
        <f t="shared" si="0"/>
        <v>0</v>
      </c>
      <c r="J6" s="24">
        <f t="shared" si="0"/>
        <v>5000</v>
      </c>
      <c r="K6" s="3"/>
    </row>
    <row r="7" spans="1:11" ht="37.5" x14ac:dyDescent="0.25">
      <c r="A7" s="9">
        <v>2502017012000</v>
      </c>
      <c r="B7" s="10" t="s">
        <v>28</v>
      </c>
      <c r="C7" s="13" t="s">
        <v>36</v>
      </c>
      <c r="D7" s="24"/>
      <c r="E7" s="24"/>
      <c r="F7" s="24"/>
      <c r="G7" s="24">
        <f>SUM(G8:G9)</f>
        <v>5000</v>
      </c>
      <c r="H7" s="24">
        <f t="shared" ref="H7:J7" si="1">SUM(H8:H9)</f>
        <v>5000</v>
      </c>
      <c r="I7" s="24">
        <f t="shared" si="1"/>
        <v>0</v>
      </c>
      <c r="J7" s="24">
        <f t="shared" si="1"/>
        <v>5000</v>
      </c>
      <c r="K7" s="3"/>
    </row>
    <row r="8" spans="1:11" ht="18.75" customHeight="1" x14ac:dyDescent="0.25">
      <c r="A8" s="9">
        <v>2502017012001</v>
      </c>
      <c r="B8" s="14" t="s">
        <v>13</v>
      </c>
      <c r="C8" s="13"/>
      <c r="D8" s="24"/>
      <c r="E8" s="24"/>
      <c r="F8" s="24"/>
      <c r="G8" s="24">
        <v>3500</v>
      </c>
      <c r="H8" s="24">
        <f t="shared" ref="H8:H9" si="2">SUM(D8:G8)</f>
        <v>3500</v>
      </c>
      <c r="I8" s="26"/>
      <c r="J8" s="24">
        <f>+H8-I8</f>
        <v>3500</v>
      </c>
      <c r="K8" s="3"/>
    </row>
    <row r="9" spans="1:11" ht="18.75" customHeight="1" x14ac:dyDescent="0.25">
      <c r="A9" s="9">
        <v>2502017012002</v>
      </c>
      <c r="B9" s="14" t="s">
        <v>14</v>
      </c>
      <c r="C9" s="13"/>
      <c r="D9" s="24"/>
      <c r="E9" s="24"/>
      <c r="F9" s="24"/>
      <c r="G9" s="24">
        <v>1500</v>
      </c>
      <c r="H9" s="24">
        <f t="shared" si="2"/>
        <v>1500</v>
      </c>
      <c r="I9" s="26"/>
      <c r="J9" s="24">
        <f>+H9-I9</f>
        <v>1500</v>
      </c>
      <c r="K9" s="3"/>
    </row>
    <row r="10" spans="1:11" ht="18.75" customHeight="1" x14ac:dyDescent="0.25">
      <c r="A10" s="15"/>
      <c r="B10" s="16" t="s">
        <v>3</v>
      </c>
      <c r="C10" s="18"/>
      <c r="D10" s="24"/>
      <c r="E10" s="24"/>
      <c r="F10" s="24"/>
      <c r="G10" s="24">
        <f>SUM(G3)</f>
        <v>5000</v>
      </c>
      <c r="H10" s="24">
        <f t="shared" ref="H10:J10" si="3">SUM(H3)</f>
        <v>5000</v>
      </c>
      <c r="I10" s="24">
        <f t="shared" si="3"/>
        <v>0</v>
      </c>
      <c r="J10" s="24">
        <f t="shared" si="3"/>
        <v>5000</v>
      </c>
      <c r="K10" s="4"/>
    </row>
  </sheetData>
  <mergeCells count="1">
    <mergeCell ref="A1: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8F24C-3A0B-49B2-8C66-145545862398}">
  <dimension ref="A1:K13"/>
  <sheetViews>
    <sheetView zoomScale="115" zoomScaleNormal="115" workbookViewId="0">
      <selection activeCell="I2" sqref="I1:J1048576"/>
    </sheetView>
  </sheetViews>
  <sheetFormatPr defaultColWidth="12.625" defaultRowHeight="15" x14ac:dyDescent="0.25"/>
  <cols>
    <col min="1" max="1" width="12.625" style="1" customWidth="1"/>
    <col min="2" max="2" width="38.625" style="1" customWidth="1"/>
    <col min="3" max="8" width="12.625" style="1" customWidth="1"/>
    <col min="9" max="10" width="12.625" style="1" hidden="1" customWidth="1"/>
    <col min="11" max="11" width="8" style="1" customWidth="1"/>
    <col min="12" max="16384" width="12.625" style="1"/>
  </cols>
  <sheetData>
    <row r="1" spans="1:11" ht="18.75" customHeight="1" x14ac:dyDescent="0.25">
      <c r="A1" s="36" t="s">
        <v>44</v>
      </c>
      <c r="B1" s="37"/>
      <c r="C1" s="37"/>
      <c r="D1" s="37"/>
      <c r="E1" s="37"/>
      <c r="F1" s="37"/>
      <c r="G1" s="37"/>
      <c r="H1" s="37"/>
      <c r="I1" s="37"/>
      <c r="J1" s="37"/>
      <c r="K1" s="5"/>
    </row>
    <row r="2" spans="1:11" ht="37.5" x14ac:dyDescent="0.25">
      <c r="A2" s="6" t="s">
        <v>1</v>
      </c>
      <c r="B2" s="7" t="s">
        <v>2</v>
      </c>
      <c r="C2" s="8" t="s">
        <v>0</v>
      </c>
      <c r="D2" s="28" t="s">
        <v>55</v>
      </c>
      <c r="E2" s="28" t="s">
        <v>56</v>
      </c>
      <c r="F2" s="28" t="s">
        <v>57</v>
      </c>
      <c r="G2" s="28" t="s">
        <v>58</v>
      </c>
      <c r="H2" s="8" t="s">
        <v>3</v>
      </c>
      <c r="I2" s="8" t="s">
        <v>39</v>
      </c>
      <c r="J2" s="8" t="s">
        <v>40</v>
      </c>
      <c r="K2" s="2"/>
    </row>
    <row r="3" spans="1:11" ht="18.75" customHeight="1" x14ac:dyDescent="0.25">
      <c r="A3" s="9">
        <v>2500000000000</v>
      </c>
      <c r="B3" s="10" t="s">
        <v>4</v>
      </c>
      <c r="C3" s="13"/>
      <c r="D3" s="25">
        <f>SUM(D4)</f>
        <v>2500</v>
      </c>
      <c r="E3" s="25">
        <f t="shared" ref="E3:H3" si="0">SUM(E4)</f>
        <v>0</v>
      </c>
      <c r="F3" s="25">
        <f t="shared" si="0"/>
        <v>0</v>
      </c>
      <c r="G3" s="25">
        <f t="shared" si="0"/>
        <v>2500</v>
      </c>
      <c r="H3" s="24">
        <f t="shared" si="0"/>
        <v>5000</v>
      </c>
      <c r="I3" s="24">
        <f t="shared" ref="I3" si="1">SUM(I4)</f>
        <v>0</v>
      </c>
      <c r="J3" s="24">
        <f t="shared" ref="J3" si="2">SUM(J4)</f>
        <v>5000</v>
      </c>
      <c r="K3" s="3"/>
    </row>
    <row r="4" spans="1:11" ht="18.75" customHeight="1" x14ac:dyDescent="0.25">
      <c r="A4" s="9">
        <v>2502000000000</v>
      </c>
      <c r="B4" s="10" t="s">
        <v>18</v>
      </c>
      <c r="C4" s="13"/>
      <c r="D4" s="25">
        <f>SUM(D5)</f>
        <v>2500</v>
      </c>
      <c r="E4" s="25">
        <f t="shared" ref="E4:J4" si="3">SUM(E5)</f>
        <v>0</v>
      </c>
      <c r="F4" s="25">
        <f t="shared" si="3"/>
        <v>0</v>
      </c>
      <c r="G4" s="25">
        <f t="shared" si="3"/>
        <v>2500</v>
      </c>
      <c r="H4" s="24">
        <f t="shared" si="3"/>
        <v>5000</v>
      </c>
      <c r="I4" s="24">
        <f t="shared" si="3"/>
        <v>0</v>
      </c>
      <c r="J4" s="24">
        <f t="shared" si="3"/>
        <v>5000</v>
      </c>
      <c r="K4" s="3"/>
    </row>
    <row r="5" spans="1:11" ht="18.75" customHeight="1" x14ac:dyDescent="0.25">
      <c r="A5" s="9"/>
      <c r="B5" s="10" t="s">
        <v>5</v>
      </c>
      <c r="C5" s="13"/>
      <c r="D5" s="25">
        <f>SUM(D6)</f>
        <v>2500</v>
      </c>
      <c r="E5" s="25">
        <f t="shared" ref="E5:J5" si="4">SUM(E6)</f>
        <v>0</v>
      </c>
      <c r="F5" s="25">
        <f t="shared" si="4"/>
        <v>0</v>
      </c>
      <c r="G5" s="25">
        <f t="shared" si="4"/>
        <v>2500</v>
      </c>
      <c r="H5" s="24">
        <f t="shared" si="4"/>
        <v>5000</v>
      </c>
      <c r="I5" s="24">
        <f t="shared" si="4"/>
        <v>0</v>
      </c>
      <c r="J5" s="24">
        <f t="shared" si="4"/>
        <v>5000</v>
      </c>
      <c r="K5" s="3"/>
    </row>
    <row r="6" spans="1:11" ht="56.25" x14ac:dyDescent="0.25">
      <c r="A6" s="9">
        <v>2502017000000</v>
      </c>
      <c r="B6" s="10" t="s">
        <v>6</v>
      </c>
      <c r="C6" s="13" t="s">
        <v>36</v>
      </c>
      <c r="D6" s="25">
        <f>SUM(D7,D9)</f>
        <v>2500</v>
      </c>
      <c r="E6" s="25">
        <f t="shared" ref="E6:J6" si="5">SUM(E7,E9)</f>
        <v>0</v>
      </c>
      <c r="F6" s="25">
        <f t="shared" si="5"/>
        <v>0</v>
      </c>
      <c r="G6" s="25">
        <f t="shared" si="5"/>
        <v>2500</v>
      </c>
      <c r="H6" s="24">
        <f t="shared" si="5"/>
        <v>5000</v>
      </c>
      <c r="I6" s="24">
        <f t="shared" si="5"/>
        <v>0</v>
      </c>
      <c r="J6" s="24">
        <f t="shared" si="5"/>
        <v>5000</v>
      </c>
      <c r="K6" s="3"/>
    </row>
    <row r="7" spans="1:11" ht="18.75" customHeight="1" x14ac:dyDescent="0.25">
      <c r="A7" s="9">
        <v>2502017008000</v>
      </c>
      <c r="B7" s="10" t="s">
        <v>23</v>
      </c>
      <c r="C7" s="13" t="s">
        <v>36</v>
      </c>
      <c r="D7" s="24">
        <f>SUM(D8)</f>
        <v>2500</v>
      </c>
      <c r="E7" s="24">
        <f t="shared" ref="E7:J7" si="6">SUM(E8)</f>
        <v>0</v>
      </c>
      <c r="F7" s="24">
        <f t="shared" si="6"/>
        <v>0</v>
      </c>
      <c r="G7" s="24">
        <f t="shared" si="6"/>
        <v>0</v>
      </c>
      <c r="H7" s="24">
        <f t="shared" si="6"/>
        <v>2500</v>
      </c>
      <c r="I7" s="24">
        <f t="shared" si="6"/>
        <v>0</v>
      </c>
      <c r="J7" s="24">
        <f t="shared" si="6"/>
        <v>2500</v>
      </c>
      <c r="K7" s="3"/>
    </row>
    <row r="8" spans="1:11" ht="18.75" customHeight="1" x14ac:dyDescent="0.25">
      <c r="A8" s="9">
        <v>2502017008002</v>
      </c>
      <c r="B8" s="14" t="s">
        <v>14</v>
      </c>
      <c r="C8" s="13"/>
      <c r="D8" s="24">
        <v>2500</v>
      </c>
      <c r="E8" s="13"/>
      <c r="F8" s="13"/>
      <c r="G8" s="13"/>
      <c r="H8" s="26">
        <f>SUM(D8:G8)</f>
        <v>2500</v>
      </c>
      <c r="I8" s="26"/>
      <c r="J8" s="24">
        <f>+H8-I8</f>
        <v>2500</v>
      </c>
      <c r="K8" s="3"/>
    </row>
    <row r="9" spans="1:11" ht="18.75" customHeight="1" x14ac:dyDescent="0.25">
      <c r="A9" s="9">
        <v>2502017010000</v>
      </c>
      <c r="B9" s="10" t="s">
        <v>26</v>
      </c>
      <c r="C9" s="13" t="s">
        <v>36</v>
      </c>
      <c r="D9" s="13"/>
      <c r="E9" s="13"/>
      <c r="F9" s="13"/>
      <c r="G9" s="24">
        <f>SUM(G10:G12)</f>
        <v>2500</v>
      </c>
      <c r="H9" s="24">
        <f t="shared" ref="H9:J9" si="7">SUM(H10:H12)</f>
        <v>2500</v>
      </c>
      <c r="I9" s="24">
        <f t="shared" si="7"/>
        <v>0</v>
      </c>
      <c r="J9" s="24">
        <f t="shared" si="7"/>
        <v>2500</v>
      </c>
      <c r="K9" s="3"/>
    </row>
    <row r="10" spans="1:11" ht="18.75" customHeight="1" x14ac:dyDescent="0.25">
      <c r="A10" s="9">
        <v>2502017010001</v>
      </c>
      <c r="B10" s="14" t="s">
        <v>12</v>
      </c>
      <c r="C10" s="13"/>
      <c r="D10" s="13"/>
      <c r="E10" s="13"/>
      <c r="F10" s="13"/>
      <c r="G10" s="24">
        <v>1200</v>
      </c>
      <c r="H10" s="26">
        <f>SUM(D10:G10)</f>
        <v>1200</v>
      </c>
      <c r="I10" s="26"/>
      <c r="J10" s="24">
        <f>+H10-I10</f>
        <v>1200</v>
      </c>
      <c r="K10" s="3"/>
    </row>
    <row r="11" spans="1:11" ht="18.75" customHeight="1" x14ac:dyDescent="0.25">
      <c r="A11" s="9">
        <v>2502017010002</v>
      </c>
      <c r="B11" s="14" t="s">
        <v>13</v>
      </c>
      <c r="C11" s="13"/>
      <c r="D11" s="13"/>
      <c r="E11" s="13"/>
      <c r="F11" s="13"/>
      <c r="G11" s="24">
        <v>1000</v>
      </c>
      <c r="H11" s="26">
        <f t="shared" ref="H11:H12" si="8">SUM(D11:G11)</f>
        <v>1000</v>
      </c>
      <c r="I11" s="26"/>
      <c r="J11" s="24">
        <f>+H11-I11</f>
        <v>1000</v>
      </c>
      <c r="K11" s="3"/>
    </row>
    <row r="12" spans="1:11" ht="18.75" customHeight="1" x14ac:dyDescent="0.25">
      <c r="A12" s="9">
        <v>2502017010003</v>
      </c>
      <c r="B12" s="14" t="s">
        <v>14</v>
      </c>
      <c r="C12" s="13"/>
      <c r="D12" s="13"/>
      <c r="E12" s="13"/>
      <c r="F12" s="13"/>
      <c r="G12" s="24">
        <v>300</v>
      </c>
      <c r="H12" s="26">
        <f t="shared" si="8"/>
        <v>300</v>
      </c>
      <c r="I12" s="26"/>
      <c r="J12" s="24">
        <f>+H12-I12</f>
        <v>300</v>
      </c>
      <c r="K12" s="3"/>
    </row>
    <row r="13" spans="1:11" ht="18.75" customHeight="1" x14ac:dyDescent="0.25">
      <c r="A13" s="15"/>
      <c r="B13" s="16" t="s">
        <v>3</v>
      </c>
      <c r="C13" s="18"/>
      <c r="D13" s="25">
        <f>SUM(D3)</f>
        <v>2500</v>
      </c>
      <c r="E13" s="25">
        <f t="shared" ref="E13:J13" si="9">SUM(E3)</f>
        <v>0</v>
      </c>
      <c r="F13" s="25">
        <f t="shared" si="9"/>
        <v>0</v>
      </c>
      <c r="G13" s="25">
        <f t="shared" si="9"/>
        <v>2500</v>
      </c>
      <c r="H13" s="24">
        <f t="shared" si="9"/>
        <v>5000</v>
      </c>
      <c r="I13" s="24">
        <f t="shared" si="9"/>
        <v>0</v>
      </c>
      <c r="J13" s="24">
        <f t="shared" si="9"/>
        <v>5000</v>
      </c>
      <c r="K13" s="4"/>
    </row>
  </sheetData>
  <mergeCells count="1">
    <mergeCell ref="A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21AB7-5665-4D61-8BF3-F23CFFCCFC4F}">
  <dimension ref="A1:K13"/>
  <sheetViews>
    <sheetView zoomScale="115" zoomScaleNormal="115" workbookViewId="0">
      <selection activeCell="I2" sqref="I1:J1048576"/>
    </sheetView>
  </sheetViews>
  <sheetFormatPr defaultColWidth="12.625" defaultRowHeight="15" x14ac:dyDescent="0.25"/>
  <cols>
    <col min="1" max="1" width="12.625" style="1" customWidth="1"/>
    <col min="2" max="2" width="38.625" style="1" customWidth="1"/>
    <col min="3" max="8" width="12.625" style="1" customWidth="1"/>
    <col min="9" max="10" width="12.625" style="1" hidden="1" customWidth="1"/>
    <col min="11" max="11" width="8" style="1" customWidth="1"/>
    <col min="12" max="16384" width="12.625" style="1"/>
  </cols>
  <sheetData>
    <row r="1" spans="1:11" ht="18.75" customHeight="1" x14ac:dyDescent="0.25">
      <c r="A1" s="35" t="s">
        <v>46</v>
      </c>
      <c r="B1" s="35"/>
      <c r="C1" s="35"/>
      <c r="D1" s="35"/>
      <c r="E1" s="35"/>
      <c r="F1" s="35"/>
      <c r="G1" s="35"/>
      <c r="H1" s="35"/>
      <c r="I1" s="35"/>
      <c r="J1" s="35"/>
      <c r="K1" s="5"/>
    </row>
    <row r="2" spans="1:11" ht="37.5" x14ac:dyDescent="0.25">
      <c r="A2" s="6" t="s">
        <v>1</v>
      </c>
      <c r="B2" s="7" t="s">
        <v>11</v>
      </c>
      <c r="C2" s="8" t="s">
        <v>0</v>
      </c>
      <c r="D2" s="28" t="s">
        <v>55</v>
      </c>
      <c r="E2" s="28" t="s">
        <v>56</v>
      </c>
      <c r="F2" s="28" t="s">
        <v>57</v>
      </c>
      <c r="G2" s="28" t="s">
        <v>58</v>
      </c>
      <c r="H2" s="8" t="s">
        <v>3</v>
      </c>
      <c r="I2" s="8" t="s">
        <v>39</v>
      </c>
      <c r="J2" s="8" t="s">
        <v>40</v>
      </c>
      <c r="K2" s="2"/>
    </row>
    <row r="3" spans="1:11" ht="18.75" customHeight="1" x14ac:dyDescent="0.25">
      <c r="A3" s="9">
        <v>2500000000000</v>
      </c>
      <c r="B3" s="10" t="s">
        <v>4</v>
      </c>
      <c r="C3" s="13"/>
      <c r="D3" s="24">
        <f>+D4</f>
        <v>10000</v>
      </c>
      <c r="E3" s="24"/>
      <c r="F3" s="24"/>
      <c r="G3" s="24"/>
      <c r="H3" s="24">
        <f>+H4</f>
        <v>10000</v>
      </c>
      <c r="I3" s="24">
        <f>+I4</f>
        <v>9000</v>
      </c>
      <c r="J3" s="24">
        <f>+J4</f>
        <v>1000</v>
      </c>
      <c r="K3" s="3"/>
    </row>
    <row r="4" spans="1:11" ht="18.75" customHeight="1" x14ac:dyDescent="0.25">
      <c r="A4" s="9">
        <v>2502000000000</v>
      </c>
      <c r="B4" s="10" t="s">
        <v>18</v>
      </c>
      <c r="C4" s="13"/>
      <c r="D4" s="24">
        <f>+D5+D9</f>
        <v>10000</v>
      </c>
      <c r="E4" s="24"/>
      <c r="F4" s="24"/>
      <c r="G4" s="24"/>
      <c r="H4" s="26">
        <f>+H5+H9</f>
        <v>10000</v>
      </c>
      <c r="I4" s="26">
        <f>+I5+I9</f>
        <v>9000</v>
      </c>
      <c r="J4" s="26">
        <f>+J5+J9</f>
        <v>1000</v>
      </c>
      <c r="K4" s="3"/>
    </row>
    <row r="5" spans="1:11" ht="18.75" customHeight="1" x14ac:dyDescent="0.25">
      <c r="A5" s="9"/>
      <c r="B5" s="10" t="s">
        <v>5</v>
      </c>
      <c r="C5" s="13"/>
      <c r="D5" s="24">
        <f>SUM(D6)</f>
        <v>1000</v>
      </c>
      <c r="E5" s="24"/>
      <c r="F5" s="24"/>
      <c r="G5" s="24"/>
      <c r="H5" s="24">
        <f>SUM(H6)</f>
        <v>1000</v>
      </c>
      <c r="I5" s="24">
        <f t="shared" ref="I5:J7" si="0">+I6</f>
        <v>0</v>
      </c>
      <c r="J5" s="24">
        <f t="shared" si="0"/>
        <v>1000</v>
      </c>
      <c r="K5" s="3"/>
    </row>
    <row r="6" spans="1:11" ht="56.25" x14ac:dyDescent="0.25">
      <c r="A6" s="9">
        <v>2502017000000</v>
      </c>
      <c r="B6" s="10" t="s">
        <v>6</v>
      </c>
      <c r="C6" s="13" t="s">
        <v>36</v>
      </c>
      <c r="D6" s="24">
        <f>SUM(D7)</f>
        <v>1000</v>
      </c>
      <c r="E6" s="24"/>
      <c r="F6" s="24"/>
      <c r="G6" s="24"/>
      <c r="H6" s="24">
        <f>SUM(H7)</f>
        <v>1000</v>
      </c>
      <c r="I6" s="24">
        <f t="shared" si="0"/>
        <v>0</v>
      </c>
      <c r="J6" s="24">
        <f t="shared" si="0"/>
        <v>1000</v>
      </c>
      <c r="K6" s="3"/>
    </row>
    <row r="7" spans="1:11" ht="18.75" customHeight="1" x14ac:dyDescent="0.25">
      <c r="A7" s="9">
        <v>2502017009000</v>
      </c>
      <c r="B7" s="10" t="s">
        <v>24</v>
      </c>
      <c r="C7" s="13" t="s">
        <v>36</v>
      </c>
      <c r="D7" s="26">
        <f>SUM(D8)</f>
        <v>1000</v>
      </c>
      <c r="E7" s="24"/>
      <c r="F7" s="24"/>
      <c r="G7" s="24"/>
      <c r="H7" s="26">
        <f>SUM(H8)</f>
        <v>1000</v>
      </c>
      <c r="I7" s="26">
        <f t="shared" si="0"/>
        <v>0</v>
      </c>
      <c r="J7" s="26">
        <f t="shared" si="0"/>
        <v>1000</v>
      </c>
      <c r="K7" s="3"/>
    </row>
    <row r="8" spans="1:11" ht="18.75" customHeight="1" x14ac:dyDescent="0.25">
      <c r="A8" s="9">
        <v>2502017009001</v>
      </c>
      <c r="B8" s="14" t="s">
        <v>25</v>
      </c>
      <c r="C8" s="13"/>
      <c r="D8" s="26">
        <v>1000</v>
      </c>
      <c r="E8" s="24"/>
      <c r="F8" s="24"/>
      <c r="G8" s="24"/>
      <c r="H8" s="26">
        <v>1000</v>
      </c>
      <c r="I8" s="26">
        <v>0</v>
      </c>
      <c r="J8" s="24">
        <f>+H8-I8</f>
        <v>1000</v>
      </c>
      <c r="K8" s="3"/>
    </row>
    <row r="9" spans="1:11" ht="18.75" x14ac:dyDescent="0.25">
      <c r="A9" s="9"/>
      <c r="B9" s="10" t="s">
        <v>7</v>
      </c>
      <c r="C9" s="13"/>
      <c r="D9" s="24">
        <f>SUM(D10)</f>
        <v>9000</v>
      </c>
      <c r="E9" s="24"/>
      <c r="F9" s="24"/>
      <c r="G9" s="24"/>
      <c r="H9" s="24">
        <f>SUM(H10)</f>
        <v>9000</v>
      </c>
      <c r="I9" s="24">
        <f>+I10</f>
        <v>9000</v>
      </c>
      <c r="J9" s="24">
        <f>+J10</f>
        <v>0</v>
      </c>
      <c r="K9" s="3"/>
    </row>
    <row r="10" spans="1:11" ht="37.5" x14ac:dyDescent="0.25">
      <c r="A10" s="9">
        <v>2502002000000</v>
      </c>
      <c r="B10" s="10" t="s">
        <v>10</v>
      </c>
      <c r="C10" s="13" t="s">
        <v>38</v>
      </c>
      <c r="D10" s="24">
        <f>SUM(D11)</f>
        <v>9000</v>
      </c>
      <c r="E10" s="24"/>
      <c r="F10" s="24"/>
      <c r="G10" s="24"/>
      <c r="H10" s="24">
        <f>SUM(H11)</f>
        <v>9000</v>
      </c>
      <c r="I10" s="24">
        <f>+I11</f>
        <v>9000</v>
      </c>
      <c r="J10" s="24">
        <f>+J11</f>
        <v>0</v>
      </c>
      <c r="K10" s="3"/>
    </row>
    <row r="11" spans="1:11" ht="18.75" x14ac:dyDescent="0.25">
      <c r="A11" s="9">
        <v>2502002009000</v>
      </c>
      <c r="B11" s="10" t="s">
        <v>17</v>
      </c>
      <c r="C11" s="13" t="s">
        <v>38</v>
      </c>
      <c r="D11" s="26">
        <f>SUM(D12)</f>
        <v>9000</v>
      </c>
      <c r="E11" s="24"/>
      <c r="F11" s="24"/>
      <c r="G11" s="24"/>
      <c r="H11" s="26">
        <f>SUM(H12)</f>
        <v>9000</v>
      </c>
      <c r="I11" s="26">
        <f t="shared" ref="I11" si="1">SUM(I12)</f>
        <v>9000</v>
      </c>
      <c r="J11" s="26">
        <f>SUM(J12)</f>
        <v>0</v>
      </c>
      <c r="K11" s="3"/>
    </row>
    <row r="12" spans="1:11" ht="18.75" x14ac:dyDescent="0.25">
      <c r="A12" s="9">
        <v>2502002009019</v>
      </c>
      <c r="B12" s="14" t="s">
        <v>34</v>
      </c>
      <c r="C12" s="13"/>
      <c r="D12" s="26">
        <v>9000</v>
      </c>
      <c r="E12" s="24"/>
      <c r="F12" s="24"/>
      <c r="G12" s="24"/>
      <c r="H12" s="26">
        <v>9000</v>
      </c>
      <c r="I12" s="26">
        <v>9000</v>
      </c>
      <c r="J12" s="24">
        <f>+H12-I12</f>
        <v>0</v>
      </c>
      <c r="K12" s="3"/>
    </row>
    <row r="13" spans="1:11" ht="18.75" customHeight="1" x14ac:dyDescent="0.25">
      <c r="A13" s="15"/>
      <c r="B13" s="16" t="s">
        <v>3</v>
      </c>
      <c r="C13" s="18"/>
      <c r="D13" s="27">
        <f>+D3</f>
        <v>10000</v>
      </c>
      <c r="E13" s="24"/>
      <c r="F13" s="24"/>
      <c r="G13" s="24"/>
      <c r="H13" s="27">
        <f>SUM(H3)</f>
        <v>10000</v>
      </c>
      <c r="I13" s="27">
        <f t="shared" ref="I13:J13" si="2">SUM(I3)</f>
        <v>9000</v>
      </c>
      <c r="J13" s="27">
        <f t="shared" si="2"/>
        <v>1000</v>
      </c>
      <c r="K13" s="4"/>
    </row>
  </sheetData>
  <mergeCells count="1">
    <mergeCell ref="A1:J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23F13-5047-4B1D-9A07-2BC75047AB96}">
  <dimension ref="A1:K9"/>
  <sheetViews>
    <sheetView zoomScale="115" zoomScaleNormal="115" workbookViewId="0">
      <selection activeCell="I2" sqref="I1:J1048576"/>
    </sheetView>
  </sheetViews>
  <sheetFormatPr defaultColWidth="12.625" defaultRowHeight="15" x14ac:dyDescent="0.25"/>
  <cols>
    <col min="1" max="1" width="12.625" style="1" customWidth="1"/>
    <col min="2" max="2" width="38.625" style="1" customWidth="1"/>
    <col min="3" max="8" width="12.625" style="1" customWidth="1"/>
    <col min="9" max="10" width="12.625" style="1" hidden="1" customWidth="1"/>
    <col min="11" max="11" width="8" style="1" customWidth="1"/>
    <col min="12" max="16384" width="12.625" style="1"/>
  </cols>
  <sheetData>
    <row r="1" spans="1:11" ht="18.75" customHeight="1" x14ac:dyDescent="0.25">
      <c r="A1" s="35" t="s">
        <v>45</v>
      </c>
      <c r="B1" s="35"/>
      <c r="C1" s="35"/>
      <c r="D1" s="35"/>
      <c r="E1" s="35"/>
      <c r="F1" s="35"/>
      <c r="G1" s="35"/>
      <c r="H1" s="35"/>
      <c r="I1" s="35"/>
      <c r="J1" s="35"/>
      <c r="K1" s="5"/>
    </row>
    <row r="2" spans="1:11" ht="37.5" x14ac:dyDescent="0.25">
      <c r="A2" s="6" t="s">
        <v>1</v>
      </c>
      <c r="B2" s="7" t="s">
        <v>2</v>
      </c>
      <c r="C2" s="8" t="s">
        <v>0</v>
      </c>
      <c r="D2" s="28" t="s">
        <v>55</v>
      </c>
      <c r="E2" s="28" t="s">
        <v>56</v>
      </c>
      <c r="F2" s="28" t="s">
        <v>57</v>
      </c>
      <c r="G2" s="28" t="s">
        <v>58</v>
      </c>
      <c r="H2" s="8" t="s">
        <v>3</v>
      </c>
      <c r="I2" s="8" t="s">
        <v>39</v>
      </c>
      <c r="J2" s="8" t="s">
        <v>40</v>
      </c>
      <c r="K2" s="2"/>
    </row>
    <row r="3" spans="1:11" ht="18.75" customHeight="1" x14ac:dyDescent="0.25">
      <c r="A3" s="9">
        <v>2500000000000</v>
      </c>
      <c r="B3" s="10" t="s">
        <v>4</v>
      </c>
      <c r="C3" s="13"/>
      <c r="D3" s="24">
        <f>+D4</f>
        <v>20500</v>
      </c>
      <c r="E3" s="24">
        <f t="shared" ref="E3:J3" si="0">+E4</f>
        <v>13700</v>
      </c>
      <c r="F3" s="24">
        <f t="shared" si="0"/>
        <v>13700</v>
      </c>
      <c r="G3" s="24">
        <f t="shared" si="0"/>
        <v>14100</v>
      </c>
      <c r="H3" s="24">
        <f t="shared" si="0"/>
        <v>62000</v>
      </c>
      <c r="I3" s="24">
        <f t="shared" si="0"/>
        <v>0</v>
      </c>
      <c r="J3" s="24">
        <f t="shared" si="0"/>
        <v>62000</v>
      </c>
      <c r="K3" s="3"/>
    </row>
    <row r="4" spans="1:11" ht="18.75" customHeight="1" x14ac:dyDescent="0.25">
      <c r="A4" s="9">
        <v>2502000000000</v>
      </c>
      <c r="B4" s="10" t="s">
        <v>18</v>
      </c>
      <c r="C4" s="13"/>
      <c r="D4" s="24">
        <f>+D5</f>
        <v>20500</v>
      </c>
      <c r="E4" s="24">
        <f t="shared" ref="E4:J4" si="1">+E5</f>
        <v>13700</v>
      </c>
      <c r="F4" s="24">
        <f t="shared" si="1"/>
        <v>13700</v>
      </c>
      <c r="G4" s="24">
        <f t="shared" si="1"/>
        <v>14100</v>
      </c>
      <c r="H4" s="24">
        <f t="shared" si="1"/>
        <v>62000</v>
      </c>
      <c r="I4" s="24">
        <f t="shared" si="1"/>
        <v>0</v>
      </c>
      <c r="J4" s="24">
        <f t="shared" si="1"/>
        <v>62000</v>
      </c>
      <c r="K4" s="3"/>
    </row>
    <row r="5" spans="1:11" ht="18.75" customHeight="1" x14ac:dyDescent="0.25">
      <c r="A5" s="9"/>
      <c r="B5" s="10" t="s">
        <v>5</v>
      </c>
      <c r="C5" s="13"/>
      <c r="D5" s="24">
        <f>+D6</f>
        <v>20500</v>
      </c>
      <c r="E5" s="24">
        <f t="shared" ref="E5:J5" si="2">+E6</f>
        <v>13700</v>
      </c>
      <c r="F5" s="24">
        <f t="shared" si="2"/>
        <v>13700</v>
      </c>
      <c r="G5" s="24">
        <f t="shared" si="2"/>
        <v>14100</v>
      </c>
      <c r="H5" s="24">
        <f t="shared" si="2"/>
        <v>62000</v>
      </c>
      <c r="I5" s="24">
        <f t="shared" si="2"/>
        <v>0</v>
      </c>
      <c r="J5" s="24">
        <f t="shared" si="2"/>
        <v>62000</v>
      </c>
      <c r="K5" s="3"/>
    </row>
    <row r="6" spans="1:11" ht="56.25" x14ac:dyDescent="0.25">
      <c r="A6" s="9">
        <v>2502017000000</v>
      </c>
      <c r="B6" s="10" t="s">
        <v>6</v>
      </c>
      <c r="C6" s="13" t="s">
        <v>36</v>
      </c>
      <c r="D6" s="24">
        <f>+D7</f>
        <v>20500</v>
      </c>
      <c r="E6" s="24">
        <f t="shared" ref="E6:J6" si="3">+E7</f>
        <v>13700</v>
      </c>
      <c r="F6" s="24">
        <f t="shared" si="3"/>
        <v>13700</v>
      </c>
      <c r="G6" s="24">
        <f t="shared" si="3"/>
        <v>14100</v>
      </c>
      <c r="H6" s="24">
        <f t="shared" si="3"/>
        <v>62000</v>
      </c>
      <c r="I6" s="24">
        <f t="shared" si="3"/>
        <v>0</v>
      </c>
      <c r="J6" s="24">
        <f t="shared" si="3"/>
        <v>62000</v>
      </c>
      <c r="K6" s="3"/>
    </row>
    <row r="7" spans="1:11" ht="18.75" customHeight="1" x14ac:dyDescent="0.25">
      <c r="A7" s="9">
        <v>2502017009000</v>
      </c>
      <c r="B7" s="10" t="s">
        <v>24</v>
      </c>
      <c r="C7" s="13" t="s">
        <v>36</v>
      </c>
      <c r="D7" s="24">
        <f>+D8</f>
        <v>20500</v>
      </c>
      <c r="E7" s="24">
        <f t="shared" ref="E7:J7" si="4">+E8</f>
        <v>13700</v>
      </c>
      <c r="F7" s="24">
        <f t="shared" si="4"/>
        <v>13700</v>
      </c>
      <c r="G7" s="24">
        <f t="shared" si="4"/>
        <v>14100</v>
      </c>
      <c r="H7" s="24">
        <f t="shared" si="4"/>
        <v>62000</v>
      </c>
      <c r="I7" s="24">
        <f t="shared" si="4"/>
        <v>0</v>
      </c>
      <c r="J7" s="24">
        <f t="shared" si="4"/>
        <v>62000</v>
      </c>
      <c r="K7" s="3"/>
    </row>
    <row r="8" spans="1:11" ht="18.75" customHeight="1" x14ac:dyDescent="0.25">
      <c r="A8" s="9">
        <v>2502017009001</v>
      </c>
      <c r="B8" s="14" t="s">
        <v>25</v>
      </c>
      <c r="C8" s="13"/>
      <c r="D8" s="24">
        <v>20500</v>
      </c>
      <c r="E8" s="24">
        <v>13700</v>
      </c>
      <c r="F8" s="24">
        <v>13700</v>
      </c>
      <c r="G8" s="24">
        <v>14100</v>
      </c>
      <c r="H8" s="26">
        <f>SUM(D8:G8)</f>
        <v>62000</v>
      </c>
      <c r="I8" s="26"/>
      <c r="J8" s="24">
        <f>+H8-I8</f>
        <v>62000</v>
      </c>
      <c r="K8" s="3"/>
    </row>
    <row r="9" spans="1:11" ht="18.75" customHeight="1" x14ac:dyDescent="0.25">
      <c r="A9" s="15"/>
      <c r="B9" s="16" t="s">
        <v>3</v>
      </c>
      <c r="C9" s="18"/>
      <c r="D9" s="27">
        <f>+D3</f>
        <v>20500</v>
      </c>
      <c r="E9" s="27">
        <f t="shared" ref="E9:J9" si="5">+E3</f>
        <v>13700</v>
      </c>
      <c r="F9" s="27">
        <f t="shared" si="5"/>
        <v>13700</v>
      </c>
      <c r="G9" s="27">
        <f t="shared" si="5"/>
        <v>14100</v>
      </c>
      <c r="H9" s="27">
        <f t="shared" si="5"/>
        <v>62000</v>
      </c>
      <c r="I9" s="27">
        <f t="shared" si="5"/>
        <v>0</v>
      </c>
      <c r="J9" s="27">
        <f t="shared" si="5"/>
        <v>62000</v>
      </c>
      <c r="K9" s="4"/>
    </row>
  </sheetData>
  <mergeCells count="1">
    <mergeCell ref="A1:J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3EE0C-7A87-4091-87CE-67E72614E36E}">
  <dimension ref="A1:J10"/>
  <sheetViews>
    <sheetView zoomScale="115" zoomScaleNormal="115" workbookViewId="0">
      <selection activeCell="I2" sqref="I1:J1048576"/>
    </sheetView>
  </sheetViews>
  <sheetFormatPr defaultColWidth="12.625" defaultRowHeight="15" x14ac:dyDescent="0.25"/>
  <cols>
    <col min="1" max="1" width="12.625" style="1" customWidth="1"/>
    <col min="2" max="2" width="38.625" style="1" customWidth="1"/>
    <col min="3" max="8" width="12.625" style="1" customWidth="1"/>
    <col min="9" max="10" width="12.625" style="1" hidden="1" customWidth="1"/>
    <col min="11" max="16384" width="12.625" style="1"/>
  </cols>
  <sheetData>
    <row r="1" spans="1:10" ht="18.75" customHeight="1" x14ac:dyDescent="0.25">
      <c r="A1" s="35" t="s">
        <v>47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37.5" x14ac:dyDescent="0.25">
      <c r="A2" s="6" t="s">
        <v>1</v>
      </c>
      <c r="B2" s="7" t="s">
        <v>2</v>
      </c>
      <c r="C2" s="8" t="s">
        <v>0</v>
      </c>
      <c r="D2" s="28" t="s">
        <v>55</v>
      </c>
      <c r="E2" s="28" t="s">
        <v>56</v>
      </c>
      <c r="F2" s="28" t="s">
        <v>57</v>
      </c>
      <c r="G2" s="28" t="s">
        <v>58</v>
      </c>
      <c r="H2" s="8" t="s">
        <v>3</v>
      </c>
      <c r="I2" s="8" t="s">
        <v>39</v>
      </c>
      <c r="J2" s="8" t="s">
        <v>40</v>
      </c>
    </row>
    <row r="3" spans="1:10" ht="18.75" customHeight="1" x14ac:dyDescent="0.25">
      <c r="A3" s="9">
        <v>2500000000000</v>
      </c>
      <c r="B3" s="10" t="s">
        <v>4</v>
      </c>
      <c r="C3" s="13"/>
      <c r="D3" s="24">
        <f>SUM(D4)</f>
        <v>158000</v>
      </c>
      <c r="E3" s="24">
        <f t="shared" ref="E3:J3" si="0">SUM(E4)</f>
        <v>0</v>
      </c>
      <c r="F3" s="24">
        <f t="shared" si="0"/>
        <v>0</v>
      </c>
      <c r="G3" s="24">
        <f t="shared" si="0"/>
        <v>0</v>
      </c>
      <c r="H3" s="24">
        <f t="shared" si="0"/>
        <v>158000</v>
      </c>
      <c r="I3" s="24">
        <f t="shared" si="0"/>
        <v>0</v>
      </c>
      <c r="J3" s="24">
        <f t="shared" si="0"/>
        <v>158000</v>
      </c>
    </row>
    <row r="4" spans="1:10" ht="18.75" customHeight="1" x14ac:dyDescent="0.25">
      <c r="A4" s="9">
        <v>2502000000000</v>
      </c>
      <c r="B4" s="10" t="s">
        <v>18</v>
      </c>
      <c r="C4" s="13"/>
      <c r="D4" s="24">
        <f>SUM(D5)</f>
        <v>158000</v>
      </c>
      <c r="E4" s="24">
        <f t="shared" ref="E4:J4" si="1">SUM(E5)</f>
        <v>0</v>
      </c>
      <c r="F4" s="24">
        <f t="shared" si="1"/>
        <v>0</v>
      </c>
      <c r="G4" s="24">
        <f t="shared" si="1"/>
        <v>0</v>
      </c>
      <c r="H4" s="24">
        <f t="shared" si="1"/>
        <v>158000</v>
      </c>
      <c r="I4" s="24">
        <f t="shared" si="1"/>
        <v>0</v>
      </c>
      <c r="J4" s="24">
        <f t="shared" si="1"/>
        <v>158000</v>
      </c>
    </row>
    <row r="5" spans="1:10" ht="18.75" customHeight="1" x14ac:dyDescent="0.25">
      <c r="A5" s="9"/>
      <c r="B5" s="10" t="s">
        <v>5</v>
      </c>
      <c r="C5" s="13"/>
      <c r="D5" s="24">
        <f>SUM(D6)</f>
        <v>158000</v>
      </c>
      <c r="E5" s="24">
        <f t="shared" ref="E5:J5" si="2">SUM(E6)</f>
        <v>0</v>
      </c>
      <c r="F5" s="24">
        <f t="shared" si="2"/>
        <v>0</v>
      </c>
      <c r="G5" s="24">
        <f t="shared" si="2"/>
        <v>0</v>
      </c>
      <c r="H5" s="24">
        <f t="shared" si="2"/>
        <v>158000</v>
      </c>
      <c r="I5" s="24">
        <f t="shared" si="2"/>
        <v>0</v>
      </c>
      <c r="J5" s="24">
        <f t="shared" si="2"/>
        <v>158000</v>
      </c>
    </row>
    <row r="6" spans="1:10" ht="56.25" x14ac:dyDescent="0.25">
      <c r="A6" s="9">
        <v>2502017000000</v>
      </c>
      <c r="B6" s="10" t="s">
        <v>6</v>
      </c>
      <c r="C6" s="13" t="s">
        <v>36</v>
      </c>
      <c r="D6" s="24">
        <f>SUM(D7)</f>
        <v>158000</v>
      </c>
      <c r="E6" s="24">
        <f t="shared" ref="E6:J6" si="3">SUM(E7)</f>
        <v>0</v>
      </c>
      <c r="F6" s="24">
        <f t="shared" si="3"/>
        <v>0</v>
      </c>
      <c r="G6" s="24">
        <f t="shared" si="3"/>
        <v>0</v>
      </c>
      <c r="H6" s="24">
        <f t="shared" si="3"/>
        <v>158000</v>
      </c>
      <c r="I6" s="24">
        <f t="shared" si="3"/>
        <v>0</v>
      </c>
      <c r="J6" s="24">
        <f t="shared" si="3"/>
        <v>158000</v>
      </c>
    </row>
    <row r="7" spans="1:10" ht="37.5" x14ac:dyDescent="0.25">
      <c r="A7" s="9">
        <v>2502017011000</v>
      </c>
      <c r="B7" s="10" t="s">
        <v>27</v>
      </c>
      <c r="C7" s="13" t="s">
        <v>36</v>
      </c>
      <c r="D7" s="24">
        <f>SUM(D8:D9)</f>
        <v>158000</v>
      </c>
      <c r="E7" s="24">
        <f t="shared" ref="E7:J7" si="4">SUM(E8:E9)</f>
        <v>0</v>
      </c>
      <c r="F7" s="24">
        <f t="shared" si="4"/>
        <v>0</v>
      </c>
      <c r="G7" s="24">
        <f t="shared" si="4"/>
        <v>0</v>
      </c>
      <c r="H7" s="24">
        <f t="shared" si="4"/>
        <v>158000</v>
      </c>
      <c r="I7" s="24">
        <f t="shared" si="4"/>
        <v>0</v>
      </c>
      <c r="J7" s="24">
        <f t="shared" si="4"/>
        <v>158000</v>
      </c>
    </row>
    <row r="8" spans="1:10" ht="18.75" customHeight="1" x14ac:dyDescent="0.25">
      <c r="A8" s="9">
        <v>2502017011001</v>
      </c>
      <c r="B8" s="14" t="s">
        <v>13</v>
      </c>
      <c r="C8" s="13"/>
      <c r="D8" s="26">
        <v>157500</v>
      </c>
      <c r="E8" s="24"/>
      <c r="F8" s="24"/>
      <c r="G8" s="24"/>
      <c r="H8" s="26">
        <f>SUM(D8:G8)</f>
        <v>157500</v>
      </c>
      <c r="I8" s="26"/>
      <c r="J8" s="24">
        <f>+H8-I8</f>
        <v>157500</v>
      </c>
    </row>
    <row r="9" spans="1:10" ht="18.75" customHeight="1" x14ac:dyDescent="0.25">
      <c r="A9" s="9">
        <v>2502017011002</v>
      </c>
      <c r="B9" s="14" t="s">
        <v>14</v>
      </c>
      <c r="C9" s="13"/>
      <c r="D9" s="26">
        <v>500</v>
      </c>
      <c r="E9" s="24"/>
      <c r="F9" s="24"/>
      <c r="G9" s="24"/>
      <c r="H9" s="26">
        <f>SUM(D9:G9)</f>
        <v>500</v>
      </c>
      <c r="I9" s="26"/>
      <c r="J9" s="24">
        <f>+H9-I9</f>
        <v>500</v>
      </c>
    </row>
    <row r="10" spans="1:10" ht="18.75" customHeight="1" x14ac:dyDescent="0.25">
      <c r="A10" s="15"/>
      <c r="B10" s="16" t="s">
        <v>3</v>
      </c>
      <c r="C10" s="18"/>
      <c r="D10" s="24">
        <f>SUM(D3)</f>
        <v>158000</v>
      </c>
      <c r="E10" s="24">
        <f t="shared" ref="E10:J10" si="5">SUM(E3)</f>
        <v>0</v>
      </c>
      <c r="F10" s="24">
        <f t="shared" si="5"/>
        <v>0</v>
      </c>
      <c r="G10" s="24">
        <f t="shared" si="5"/>
        <v>0</v>
      </c>
      <c r="H10" s="24">
        <f t="shared" si="5"/>
        <v>158000</v>
      </c>
      <c r="I10" s="24">
        <f t="shared" si="5"/>
        <v>0</v>
      </c>
      <c r="J10" s="24">
        <f t="shared" si="5"/>
        <v>158000</v>
      </c>
    </row>
  </sheetData>
  <mergeCells count="1">
    <mergeCell ref="A1:J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18806-D5C5-42E9-9686-CF47F5847CBE}">
  <dimension ref="A1:K13"/>
  <sheetViews>
    <sheetView zoomScale="115" zoomScaleNormal="115" workbookViewId="0">
      <selection activeCell="I2" sqref="I1:J1048576"/>
    </sheetView>
  </sheetViews>
  <sheetFormatPr defaultColWidth="12.625" defaultRowHeight="15" x14ac:dyDescent="0.25"/>
  <cols>
    <col min="1" max="1" width="12.625" style="1" customWidth="1"/>
    <col min="2" max="2" width="38.625" style="1" customWidth="1"/>
    <col min="3" max="8" width="12.625" style="1" customWidth="1"/>
    <col min="9" max="10" width="12.625" style="1" hidden="1" customWidth="1"/>
    <col min="11" max="11" width="8" style="1" customWidth="1"/>
    <col min="12" max="16384" width="12.625" style="1"/>
  </cols>
  <sheetData>
    <row r="1" spans="1:11" ht="18.75" customHeight="1" x14ac:dyDescent="0.25">
      <c r="A1" s="35" t="s">
        <v>48</v>
      </c>
      <c r="B1" s="35"/>
      <c r="C1" s="35"/>
      <c r="D1" s="35"/>
      <c r="E1" s="35"/>
      <c r="F1" s="35"/>
      <c r="G1" s="35"/>
      <c r="H1" s="35"/>
      <c r="I1" s="35"/>
      <c r="J1" s="35"/>
      <c r="K1" s="5"/>
    </row>
    <row r="2" spans="1:11" ht="37.5" x14ac:dyDescent="0.25">
      <c r="A2" s="6" t="s">
        <v>1</v>
      </c>
      <c r="B2" s="7" t="s">
        <v>2</v>
      </c>
      <c r="C2" s="8" t="s">
        <v>0</v>
      </c>
      <c r="D2" s="28" t="s">
        <v>55</v>
      </c>
      <c r="E2" s="28" t="s">
        <v>56</v>
      </c>
      <c r="F2" s="28" t="s">
        <v>57</v>
      </c>
      <c r="G2" s="28" t="s">
        <v>58</v>
      </c>
      <c r="H2" s="8" t="s">
        <v>3</v>
      </c>
      <c r="I2" s="8" t="s">
        <v>39</v>
      </c>
      <c r="J2" s="8" t="s">
        <v>40</v>
      </c>
      <c r="K2" s="2"/>
    </row>
    <row r="3" spans="1:11" ht="18.75" customHeight="1" x14ac:dyDescent="0.25">
      <c r="A3" s="9">
        <v>2500000000000</v>
      </c>
      <c r="B3" s="10" t="s">
        <v>4</v>
      </c>
      <c r="C3" s="13"/>
      <c r="D3" s="24">
        <f t="shared" ref="D3:J3" si="0">+D4</f>
        <v>38000</v>
      </c>
      <c r="E3" s="24">
        <f t="shared" si="0"/>
        <v>12000</v>
      </c>
      <c r="F3" s="24">
        <f t="shared" si="0"/>
        <v>12000</v>
      </c>
      <c r="G3" s="24">
        <f t="shared" si="0"/>
        <v>0</v>
      </c>
      <c r="H3" s="24">
        <f t="shared" si="0"/>
        <v>62000</v>
      </c>
      <c r="I3" s="24">
        <f t="shared" si="0"/>
        <v>11000</v>
      </c>
      <c r="J3" s="24">
        <f t="shared" si="0"/>
        <v>51000</v>
      </c>
      <c r="K3" s="3"/>
    </row>
    <row r="4" spans="1:11" ht="18.75" customHeight="1" x14ac:dyDescent="0.25">
      <c r="A4" s="9">
        <v>2502000000000</v>
      </c>
      <c r="B4" s="10" t="s">
        <v>18</v>
      </c>
      <c r="C4" s="13"/>
      <c r="D4" s="26">
        <f>+D5+D9</f>
        <v>38000</v>
      </c>
      <c r="E4" s="26">
        <f t="shared" ref="E4:H4" si="1">+E5+E9</f>
        <v>12000</v>
      </c>
      <c r="F4" s="26">
        <f t="shared" si="1"/>
        <v>12000</v>
      </c>
      <c r="G4" s="26">
        <f t="shared" si="1"/>
        <v>0</v>
      </c>
      <c r="H4" s="26">
        <f t="shared" si="1"/>
        <v>62000</v>
      </c>
      <c r="I4" s="26">
        <f t="shared" ref="I4" si="2">+I5+I9</f>
        <v>11000</v>
      </c>
      <c r="J4" s="26">
        <f t="shared" ref="J4" si="3">+J5+J9</f>
        <v>51000</v>
      </c>
      <c r="K4" s="3"/>
    </row>
    <row r="5" spans="1:11" ht="18.75" customHeight="1" x14ac:dyDescent="0.25">
      <c r="A5" s="9"/>
      <c r="B5" s="10" t="s">
        <v>5</v>
      </c>
      <c r="C5" s="13"/>
      <c r="D5" s="24">
        <f>SUM(D6)</f>
        <v>12000</v>
      </c>
      <c r="E5" s="24">
        <f t="shared" ref="E5:J7" si="4">SUM(E6)</f>
        <v>12000</v>
      </c>
      <c r="F5" s="24">
        <f t="shared" si="4"/>
        <v>12000</v>
      </c>
      <c r="G5" s="24">
        <f t="shared" si="4"/>
        <v>0</v>
      </c>
      <c r="H5" s="24">
        <f t="shared" si="4"/>
        <v>36000</v>
      </c>
      <c r="I5" s="24">
        <f t="shared" si="4"/>
        <v>0</v>
      </c>
      <c r="J5" s="24">
        <f t="shared" si="4"/>
        <v>36000</v>
      </c>
      <c r="K5" s="3"/>
    </row>
    <row r="6" spans="1:11" ht="56.25" x14ac:dyDescent="0.25">
      <c r="A6" s="9">
        <v>2502017000000</v>
      </c>
      <c r="B6" s="10" t="s">
        <v>6</v>
      </c>
      <c r="C6" s="13" t="s">
        <v>36</v>
      </c>
      <c r="D6" s="24">
        <f>SUM(D7)</f>
        <v>12000</v>
      </c>
      <c r="E6" s="24">
        <f t="shared" si="4"/>
        <v>12000</v>
      </c>
      <c r="F6" s="24">
        <f t="shared" si="4"/>
        <v>12000</v>
      </c>
      <c r="G6" s="24">
        <f t="shared" si="4"/>
        <v>0</v>
      </c>
      <c r="H6" s="24">
        <f t="shared" si="4"/>
        <v>36000</v>
      </c>
      <c r="I6" s="24">
        <f t="shared" si="4"/>
        <v>0</v>
      </c>
      <c r="J6" s="24">
        <f t="shared" si="4"/>
        <v>36000</v>
      </c>
      <c r="K6" s="3"/>
    </row>
    <row r="7" spans="1:11" ht="18.75" customHeight="1" x14ac:dyDescent="0.25">
      <c r="A7" s="9">
        <v>2502017009000</v>
      </c>
      <c r="B7" s="10" t="s">
        <v>24</v>
      </c>
      <c r="C7" s="13" t="s">
        <v>36</v>
      </c>
      <c r="D7" s="26">
        <f>SUM(D8)</f>
        <v>12000</v>
      </c>
      <c r="E7" s="26">
        <f t="shared" si="4"/>
        <v>12000</v>
      </c>
      <c r="F7" s="26">
        <f t="shared" si="4"/>
        <v>12000</v>
      </c>
      <c r="G7" s="26">
        <f t="shared" si="4"/>
        <v>0</v>
      </c>
      <c r="H7" s="26">
        <f t="shared" si="4"/>
        <v>36000</v>
      </c>
      <c r="I7" s="26">
        <f t="shared" si="4"/>
        <v>0</v>
      </c>
      <c r="J7" s="26">
        <f t="shared" si="4"/>
        <v>36000</v>
      </c>
      <c r="K7" s="3"/>
    </row>
    <row r="8" spans="1:11" ht="18.75" customHeight="1" x14ac:dyDescent="0.25">
      <c r="A8" s="9">
        <v>2502017009001</v>
      </c>
      <c r="B8" s="14" t="s">
        <v>25</v>
      </c>
      <c r="C8" s="13"/>
      <c r="D8" s="26">
        <v>12000</v>
      </c>
      <c r="E8" s="24">
        <v>12000</v>
      </c>
      <c r="F8" s="24">
        <v>12000</v>
      </c>
      <c r="G8" s="24"/>
      <c r="H8" s="26">
        <v>36000</v>
      </c>
      <c r="I8" s="26"/>
      <c r="J8" s="24">
        <f>+H8-I8</f>
        <v>36000</v>
      </c>
      <c r="K8" s="3"/>
    </row>
    <row r="9" spans="1:11" ht="18.75" x14ac:dyDescent="0.25">
      <c r="A9" s="9"/>
      <c r="B9" s="10" t="s">
        <v>7</v>
      </c>
      <c r="C9" s="13"/>
      <c r="D9" s="24">
        <f>SUM(D10)</f>
        <v>26000</v>
      </c>
      <c r="E9" s="24">
        <f t="shared" ref="E9:J11" si="5">SUM(E10)</f>
        <v>0</v>
      </c>
      <c r="F9" s="24">
        <f t="shared" si="5"/>
        <v>0</v>
      </c>
      <c r="G9" s="24">
        <f t="shared" si="5"/>
        <v>0</v>
      </c>
      <c r="H9" s="24">
        <f t="shared" si="5"/>
        <v>26000</v>
      </c>
      <c r="I9" s="24">
        <f t="shared" si="5"/>
        <v>11000</v>
      </c>
      <c r="J9" s="24">
        <f t="shared" si="5"/>
        <v>15000</v>
      </c>
      <c r="K9" s="3"/>
    </row>
    <row r="10" spans="1:11" ht="37.5" x14ac:dyDescent="0.25">
      <c r="A10" s="9">
        <v>2502002000000</v>
      </c>
      <c r="B10" s="10" t="s">
        <v>10</v>
      </c>
      <c r="C10" s="13" t="s">
        <v>38</v>
      </c>
      <c r="D10" s="24">
        <f>SUM(D11)</f>
        <v>26000</v>
      </c>
      <c r="E10" s="24">
        <f t="shared" si="5"/>
        <v>0</v>
      </c>
      <c r="F10" s="24">
        <f t="shared" si="5"/>
        <v>0</v>
      </c>
      <c r="G10" s="24">
        <f t="shared" si="5"/>
        <v>0</v>
      </c>
      <c r="H10" s="24">
        <f t="shared" si="5"/>
        <v>26000</v>
      </c>
      <c r="I10" s="24">
        <f t="shared" si="5"/>
        <v>11000</v>
      </c>
      <c r="J10" s="24">
        <f t="shared" si="5"/>
        <v>15000</v>
      </c>
      <c r="K10" s="3"/>
    </row>
    <row r="11" spans="1:11" ht="18.75" x14ac:dyDescent="0.25">
      <c r="A11" s="9">
        <v>2502002009000</v>
      </c>
      <c r="B11" s="10" t="s">
        <v>17</v>
      </c>
      <c r="C11" s="13" t="s">
        <v>38</v>
      </c>
      <c r="D11" s="26">
        <f>SUM(D12)</f>
        <v>26000</v>
      </c>
      <c r="E11" s="26">
        <f t="shared" si="5"/>
        <v>0</v>
      </c>
      <c r="F11" s="26">
        <f t="shared" si="5"/>
        <v>0</v>
      </c>
      <c r="G11" s="26">
        <f t="shared" si="5"/>
        <v>0</v>
      </c>
      <c r="H11" s="26">
        <f t="shared" si="5"/>
        <v>26000</v>
      </c>
      <c r="I11" s="26">
        <f t="shared" si="5"/>
        <v>11000</v>
      </c>
      <c r="J11" s="26">
        <f t="shared" si="5"/>
        <v>15000</v>
      </c>
      <c r="K11" s="3"/>
    </row>
    <row r="12" spans="1:11" ht="18.75" x14ac:dyDescent="0.25">
      <c r="A12" s="9">
        <v>2502002009019</v>
      </c>
      <c r="B12" s="14" t="s">
        <v>34</v>
      </c>
      <c r="C12" s="13"/>
      <c r="D12" s="24">
        <v>26000</v>
      </c>
      <c r="E12" s="24"/>
      <c r="F12" s="24"/>
      <c r="G12" s="24"/>
      <c r="H12" s="26">
        <v>26000</v>
      </c>
      <c r="I12" s="26">
        <v>11000</v>
      </c>
      <c r="J12" s="24">
        <f>+H12-I12</f>
        <v>15000</v>
      </c>
      <c r="K12" s="3"/>
    </row>
    <row r="13" spans="1:11" ht="18.75" customHeight="1" x14ac:dyDescent="0.25">
      <c r="A13" s="15"/>
      <c r="B13" s="16" t="s">
        <v>3</v>
      </c>
      <c r="C13" s="18"/>
      <c r="D13" s="27">
        <f>+D3</f>
        <v>38000</v>
      </c>
      <c r="E13" s="27">
        <f t="shared" ref="E13:J13" si="6">+E3</f>
        <v>12000</v>
      </c>
      <c r="F13" s="27">
        <f t="shared" si="6"/>
        <v>12000</v>
      </c>
      <c r="G13" s="27">
        <f t="shared" si="6"/>
        <v>0</v>
      </c>
      <c r="H13" s="27">
        <f t="shared" si="6"/>
        <v>62000</v>
      </c>
      <c r="I13" s="27">
        <f t="shared" si="6"/>
        <v>11000</v>
      </c>
      <c r="J13" s="27">
        <f t="shared" si="6"/>
        <v>51000</v>
      </c>
      <c r="K13" s="4"/>
    </row>
  </sheetData>
  <mergeCells count="1">
    <mergeCell ref="A1:J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CD4E4-F345-4280-B2D2-3FFE253EFD56}">
  <dimension ref="A1:K23"/>
  <sheetViews>
    <sheetView topLeftCell="A16" zoomScale="115" zoomScaleNormal="115" workbookViewId="0">
      <selection activeCell="A26" sqref="A26:XFD34"/>
    </sheetView>
  </sheetViews>
  <sheetFormatPr defaultColWidth="12.625" defaultRowHeight="15" x14ac:dyDescent="0.25"/>
  <cols>
    <col min="1" max="1" width="12.625" style="1" customWidth="1"/>
    <col min="2" max="2" width="38.625" style="1" customWidth="1"/>
    <col min="3" max="8" width="12.625" style="1" customWidth="1"/>
    <col min="9" max="10" width="12.625" style="1" hidden="1" customWidth="1"/>
    <col min="11" max="11" width="8" style="1" customWidth="1"/>
    <col min="12" max="16384" width="12.625" style="1"/>
  </cols>
  <sheetData>
    <row r="1" spans="1:11" ht="18.75" customHeight="1" x14ac:dyDescent="0.25">
      <c r="A1" s="35" t="s">
        <v>49</v>
      </c>
      <c r="B1" s="35"/>
      <c r="C1" s="35"/>
      <c r="D1" s="35"/>
      <c r="E1" s="35"/>
      <c r="F1" s="35"/>
      <c r="G1" s="35"/>
      <c r="H1" s="35"/>
      <c r="I1" s="35"/>
      <c r="J1" s="35"/>
      <c r="K1" s="5"/>
    </row>
    <row r="2" spans="1:11" ht="37.5" x14ac:dyDescent="0.25">
      <c r="A2" s="6" t="s">
        <v>1</v>
      </c>
      <c r="B2" s="7" t="s">
        <v>2</v>
      </c>
      <c r="C2" s="8" t="s">
        <v>0</v>
      </c>
      <c r="D2" s="28" t="s">
        <v>55</v>
      </c>
      <c r="E2" s="28" t="s">
        <v>56</v>
      </c>
      <c r="F2" s="28" t="s">
        <v>57</v>
      </c>
      <c r="G2" s="28" t="s">
        <v>58</v>
      </c>
      <c r="H2" s="8" t="s">
        <v>3</v>
      </c>
      <c r="I2" s="8" t="s">
        <v>39</v>
      </c>
      <c r="J2" s="8" t="s">
        <v>40</v>
      </c>
      <c r="K2" s="2"/>
    </row>
    <row r="3" spans="1:11" ht="18.75" customHeight="1" x14ac:dyDescent="0.25">
      <c r="A3" s="9">
        <v>2500000000000</v>
      </c>
      <c r="B3" s="10" t="s">
        <v>4</v>
      </c>
      <c r="C3" s="13"/>
      <c r="D3" s="24">
        <f>+D4</f>
        <v>1700</v>
      </c>
      <c r="E3" s="24">
        <f t="shared" ref="E3:J3" si="0">+E4</f>
        <v>31100</v>
      </c>
      <c r="F3" s="24">
        <f t="shared" si="0"/>
        <v>31100</v>
      </c>
      <c r="G3" s="24">
        <f t="shared" si="0"/>
        <v>1100</v>
      </c>
      <c r="H3" s="24">
        <f t="shared" si="0"/>
        <v>65000</v>
      </c>
      <c r="I3" s="24">
        <f t="shared" si="0"/>
        <v>0</v>
      </c>
      <c r="J3" s="24">
        <f t="shared" si="0"/>
        <v>65000</v>
      </c>
      <c r="K3" s="3"/>
    </row>
    <row r="4" spans="1:11" ht="37.5" x14ac:dyDescent="0.25">
      <c r="A4" s="9">
        <v>2502000000000</v>
      </c>
      <c r="B4" s="10" t="s">
        <v>18</v>
      </c>
      <c r="C4" s="13"/>
      <c r="D4" s="24">
        <f>+D5+D19</f>
        <v>1700</v>
      </c>
      <c r="E4" s="24">
        <f t="shared" ref="E4:J4" si="1">+E5+E19</f>
        <v>31100</v>
      </c>
      <c r="F4" s="24">
        <f t="shared" si="1"/>
        <v>31100</v>
      </c>
      <c r="G4" s="24">
        <f t="shared" si="1"/>
        <v>1100</v>
      </c>
      <c r="H4" s="24">
        <f t="shared" si="1"/>
        <v>65000</v>
      </c>
      <c r="I4" s="24">
        <f t="shared" si="1"/>
        <v>0</v>
      </c>
      <c r="J4" s="24">
        <f t="shared" si="1"/>
        <v>65000</v>
      </c>
      <c r="K4" s="3"/>
    </row>
    <row r="5" spans="1:11" ht="18.75" customHeight="1" x14ac:dyDescent="0.25">
      <c r="A5" s="9"/>
      <c r="B5" s="10" t="s">
        <v>5</v>
      </c>
      <c r="C5" s="13"/>
      <c r="D5" s="24">
        <f>+D6</f>
        <v>0</v>
      </c>
      <c r="E5" s="24">
        <f t="shared" ref="E5:J5" si="2">+E6</f>
        <v>30000</v>
      </c>
      <c r="F5" s="24">
        <f t="shared" si="2"/>
        <v>30000</v>
      </c>
      <c r="G5" s="24">
        <f t="shared" si="2"/>
        <v>0</v>
      </c>
      <c r="H5" s="24">
        <f t="shared" si="2"/>
        <v>60000</v>
      </c>
      <c r="I5" s="24">
        <f t="shared" si="2"/>
        <v>0</v>
      </c>
      <c r="J5" s="24">
        <f t="shared" si="2"/>
        <v>60000</v>
      </c>
      <c r="K5" s="3"/>
    </row>
    <row r="6" spans="1:11" ht="56.25" x14ac:dyDescent="0.25">
      <c r="A6" s="9">
        <v>2502017000000</v>
      </c>
      <c r="B6" s="10" t="s">
        <v>6</v>
      </c>
      <c r="C6" s="13" t="s">
        <v>36</v>
      </c>
      <c r="D6" s="24">
        <f>+D7+D9+D12+D16</f>
        <v>0</v>
      </c>
      <c r="E6" s="24">
        <f t="shared" ref="E6:J6" si="3">+E7+E9+E12+E16</f>
        <v>30000</v>
      </c>
      <c r="F6" s="24">
        <f t="shared" si="3"/>
        <v>30000</v>
      </c>
      <c r="G6" s="24">
        <f t="shared" si="3"/>
        <v>0</v>
      </c>
      <c r="H6" s="24">
        <f t="shared" si="3"/>
        <v>60000</v>
      </c>
      <c r="I6" s="24">
        <f t="shared" si="3"/>
        <v>0</v>
      </c>
      <c r="J6" s="24">
        <f t="shared" si="3"/>
        <v>60000</v>
      </c>
      <c r="K6" s="3"/>
    </row>
    <row r="7" spans="1:11" ht="37.5" x14ac:dyDescent="0.25">
      <c r="A7" s="9">
        <v>2502017005000</v>
      </c>
      <c r="B7" s="10" t="s">
        <v>22</v>
      </c>
      <c r="C7" s="13" t="s">
        <v>36</v>
      </c>
      <c r="D7" s="24"/>
      <c r="E7" s="24">
        <f>SUM(E8)</f>
        <v>15000</v>
      </c>
      <c r="F7" s="24"/>
      <c r="G7" s="24"/>
      <c r="H7" s="26">
        <f>+H8</f>
        <v>15000</v>
      </c>
      <c r="I7" s="26">
        <f t="shared" ref="I7:J7" si="4">+I8</f>
        <v>0</v>
      </c>
      <c r="J7" s="26">
        <f t="shared" si="4"/>
        <v>15000</v>
      </c>
      <c r="K7" s="3"/>
    </row>
    <row r="8" spans="1:11" ht="18.75" customHeight="1" x14ac:dyDescent="0.25">
      <c r="A8" s="9">
        <v>2502017005001</v>
      </c>
      <c r="B8" s="14" t="s">
        <v>13</v>
      </c>
      <c r="C8" s="13"/>
      <c r="D8" s="24"/>
      <c r="E8" s="24">
        <v>15000</v>
      </c>
      <c r="F8" s="24"/>
      <c r="G8" s="24"/>
      <c r="H8" s="26">
        <f>SUM(D8:G8)</f>
        <v>15000</v>
      </c>
      <c r="I8" s="26"/>
      <c r="J8" s="24">
        <f>+H8-I8</f>
        <v>15000</v>
      </c>
      <c r="K8" s="3"/>
    </row>
    <row r="9" spans="1:11" ht="37.5" x14ac:dyDescent="0.25">
      <c r="A9" s="9">
        <v>2502017015000</v>
      </c>
      <c r="B9" s="10" t="s">
        <v>31</v>
      </c>
      <c r="C9" s="13" t="s">
        <v>36</v>
      </c>
      <c r="D9" s="24"/>
      <c r="E9" s="24"/>
      <c r="F9" s="24">
        <f>SUM(F10:F11)</f>
        <v>15000</v>
      </c>
      <c r="G9" s="24"/>
      <c r="H9" s="24">
        <f t="shared" ref="H9:J9" si="5">SUM(H10:H11)</f>
        <v>15000</v>
      </c>
      <c r="I9" s="24">
        <f t="shared" si="5"/>
        <v>0</v>
      </c>
      <c r="J9" s="24">
        <f t="shared" si="5"/>
        <v>15000</v>
      </c>
      <c r="K9" s="3"/>
    </row>
    <row r="10" spans="1:11" ht="18.75" customHeight="1" x14ac:dyDescent="0.25">
      <c r="A10" s="9">
        <v>2502017015001</v>
      </c>
      <c r="B10" s="14" t="s">
        <v>12</v>
      </c>
      <c r="C10" s="13"/>
      <c r="D10" s="24"/>
      <c r="E10" s="24"/>
      <c r="F10" s="24">
        <v>10000</v>
      </c>
      <c r="G10" s="24"/>
      <c r="H10" s="26">
        <v>10000</v>
      </c>
      <c r="I10" s="26"/>
      <c r="J10" s="24">
        <f>+H10-I10</f>
        <v>10000</v>
      </c>
      <c r="K10" s="3"/>
    </row>
    <row r="11" spans="1:11" ht="18.75" customHeight="1" x14ac:dyDescent="0.25">
      <c r="A11" s="9">
        <v>2502017015002</v>
      </c>
      <c r="B11" s="14" t="s">
        <v>14</v>
      </c>
      <c r="C11" s="13"/>
      <c r="D11" s="24"/>
      <c r="E11" s="24"/>
      <c r="F11" s="24">
        <v>5000</v>
      </c>
      <c r="G11" s="24"/>
      <c r="H11" s="26">
        <v>5000</v>
      </c>
      <c r="I11" s="26"/>
      <c r="J11" s="24">
        <f>+H11-I11</f>
        <v>5000</v>
      </c>
      <c r="K11" s="3"/>
    </row>
    <row r="12" spans="1:11" ht="18.75" customHeight="1" x14ac:dyDescent="0.25">
      <c r="A12" s="9">
        <v>2502017016000</v>
      </c>
      <c r="B12" s="10" t="s">
        <v>32</v>
      </c>
      <c r="C12" s="13" t="s">
        <v>36</v>
      </c>
      <c r="D12" s="24"/>
      <c r="E12" s="24"/>
      <c r="F12" s="24">
        <f>SUM(F13:F15)</f>
        <v>15000</v>
      </c>
      <c r="G12" s="24"/>
      <c r="H12" s="24">
        <f t="shared" ref="H12:J12" si="6">SUM(H13:H15)</f>
        <v>15000</v>
      </c>
      <c r="I12" s="24">
        <f t="shared" si="6"/>
        <v>0</v>
      </c>
      <c r="J12" s="24">
        <f t="shared" si="6"/>
        <v>15000</v>
      </c>
      <c r="K12" s="3"/>
    </row>
    <row r="13" spans="1:11" ht="18.75" customHeight="1" x14ac:dyDescent="0.25">
      <c r="A13" s="9">
        <v>2502017016001</v>
      </c>
      <c r="B13" s="14" t="s">
        <v>12</v>
      </c>
      <c r="C13" s="13"/>
      <c r="D13" s="24"/>
      <c r="E13" s="24"/>
      <c r="F13" s="24">
        <v>4200</v>
      </c>
      <c r="G13" s="24"/>
      <c r="H13" s="26">
        <v>4200</v>
      </c>
      <c r="I13" s="26"/>
      <c r="J13" s="24">
        <f>+H13-I13</f>
        <v>4200</v>
      </c>
      <c r="K13" s="3"/>
    </row>
    <row r="14" spans="1:11" ht="18.75" customHeight="1" x14ac:dyDescent="0.25">
      <c r="A14" s="9">
        <v>2502017016002</v>
      </c>
      <c r="B14" s="14" t="s">
        <v>13</v>
      </c>
      <c r="C14" s="13"/>
      <c r="D14" s="24"/>
      <c r="E14" s="24"/>
      <c r="F14" s="24">
        <v>5000</v>
      </c>
      <c r="G14" s="24"/>
      <c r="H14" s="26">
        <v>5000</v>
      </c>
      <c r="I14" s="26"/>
      <c r="J14" s="24">
        <f>+H14-I14</f>
        <v>5000</v>
      </c>
      <c r="K14" s="3"/>
    </row>
    <row r="15" spans="1:11" ht="18.75" customHeight="1" x14ac:dyDescent="0.25">
      <c r="A15" s="9">
        <v>2502017016003</v>
      </c>
      <c r="B15" s="14" t="s">
        <v>14</v>
      </c>
      <c r="C15" s="13"/>
      <c r="D15" s="24"/>
      <c r="E15" s="24"/>
      <c r="F15" s="24">
        <v>5800</v>
      </c>
      <c r="G15" s="24"/>
      <c r="H15" s="26">
        <v>5800</v>
      </c>
      <c r="I15" s="26"/>
      <c r="J15" s="24">
        <f>+H15-I15</f>
        <v>5800</v>
      </c>
      <c r="K15" s="3"/>
    </row>
    <row r="16" spans="1:11" ht="18.75" customHeight="1" x14ac:dyDescent="0.25">
      <c r="A16" s="9">
        <v>2502017017000</v>
      </c>
      <c r="B16" s="10" t="s">
        <v>33</v>
      </c>
      <c r="C16" s="13" t="s">
        <v>36</v>
      </c>
      <c r="D16" s="24"/>
      <c r="E16" s="24">
        <f>SUM(E17:E18)</f>
        <v>15000</v>
      </c>
      <c r="F16" s="24"/>
      <c r="G16" s="24"/>
      <c r="H16" s="24">
        <f t="shared" ref="H16:J16" si="7">SUM(H17:H18)</f>
        <v>15000</v>
      </c>
      <c r="I16" s="24">
        <f t="shared" si="7"/>
        <v>0</v>
      </c>
      <c r="J16" s="24">
        <f t="shared" si="7"/>
        <v>15000</v>
      </c>
      <c r="K16" s="3"/>
    </row>
    <row r="17" spans="1:11" ht="18.75" customHeight="1" x14ac:dyDescent="0.25">
      <c r="A17" s="9">
        <v>2502017017001</v>
      </c>
      <c r="B17" s="14" t="s">
        <v>13</v>
      </c>
      <c r="C17" s="13"/>
      <c r="D17" s="24"/>
      <c r="E17" s="24">
        <v>5000</v>
      </c>
      <c r="F17" s="24"/>
      <c r="G17" s="24"/>
      <c r="H17" s="26">
        <v>5000</v>
      </c>
      <c r="I17" s="26"/>
      <c r="J17" s="24">
        <f t="shared" ref="J17:J18" si="8">+H17-I17</f>
        <v>5000</v>
      </c>
      <c r="K17" s="3"/>
    </row>
    <row r="18" spans="1:11" ht="18.75" customHeight="1" x14ac:dyDescent="0.25">
      <c r="A18" s="9">
        <v>2502017017002</v>
      </c>
      <c r="B18" s="14" t="s">
        <v>14</v>
      </c>
      <c r="C18" s="13"/>
      <c r="D18" s="24"/>
      <c r="E18" s="24">
        <v>10000</v>
      </c>
      <c r="F18" s="24"/>
      <c r="G18" s="24"/>
      <c r="H18" s="26">
        <v>10000</v>
      </c>
      <c r="I18" s="26"/>
      <c r="J18" s="24">
        <f t="shared" si="8"/>
        <v>10000</v>
      </c>
      <c r="K18" s="3"/>
    </row>
    <row r="19" spans="1:11" ht="18.75" x14ac:dyDescent="0.25">
      <c r="A19" s="9"/>
      <c r="B19" s="10" t="s">
        <v>7</v>
      </c>
      <c r="C19" s="13"/>
      <c r="D19" s="24">
        <f>+D20</f>
        <v>1700</v>
      </c>
      <c r="E19" s="24">
        <f t="shared" ref="E19:J19" si="9">+E20</f>
        <v>1100</v>
      </c>
      <c r="F19" s="24">
        <f t="shared" si="9"/>
        <v>1100</v>
      </c>
      <c r="G19" s="24">
        <f t="shared" si="9"/>
        <v>1100</v>
      </c>
      <c r="H19" s="24">
        <f t="shared" si="9"/>
        <v>5000</v>
      </c>
      <c r="I19" s="24">
        <f t="shared" si="9"/>
        <v>0</v>
      </c>
      <c r="J19" s="24">
        <f t="shared" si="9"/>
        <v>5000</v>
      </c>
      <c r="K19" s="3"/>
    </row>
    <row r="20" spans="1:11" ht="37.5" x14ac:dyDescent="0.25">
      <c r="A20" s="9">
        <v>2502008000000</v>
      </c>
      <c r="B20" s="10" t="s">
        <v>8</v>
      </c>
      <c r="C20" s="13" t="s">
        <v>37</v>
      </c>
      <c r="D20" s="24">
        <f>+D21</f>
        <v>1700</v>
      </c>
      <c r="E20" s="24">
        <f t="shared" ref="E20:J20" si="10">+E21</f>
        <v>1100</v>
      </c>
      <c r="F20" s="24">
        <f t="shared" si="10"/>
        <v>1100</v>
      </c>
      <c r="G20" s="24">
        <f t="shared" si="10"/>
        <v>1100</v>
      </c>
      <c r="H20" s="24">
        <f t="shared" si="10"/>
        <v>5000</v>
      </c>
      <c r="I20" s="24">
        <f t="shared" si="10"/>
        <v>0</v>
      </c>
      <c r="J20" s="24">
        <f t="shared" si="10"/>
        <v>5000</v>
      </c>
      <c r="K20" s="3"/>
    </row>
    <row r="21" spans="1:11" ht="18.75" x14ac:dyDescent="0.25">
      <c r="A21" s="9">
        <v>2502008005000</v>
      </c>
      <c r="B21" s="10" t="s">
        <v>9</v>
      </c>
      <c r="C21" s="13" t="s">
        <v>37</v>
      </c>
      <c r="D21" s="24">
        <f>+D22</f>
        <v>1700</v>
      </c>
      <c r="E21" s="24">
        <f t="shared" ref="E21:J21" si="11">+E22</f>
        <v>1100</v>
      </c>
      <c r="F21" s="24">
        <f t="shared" si="11"/>
        <v>1100</v>
      </c>
      <c r="G21" s="24">
        <f t="shared" si="11"/>
        <v>1100</v>
      </c>
      <c r="H21" s="24">
        <f t="shared" si="11"/>
        <v>5000</v>
      </c>
      <c r="I21" s="24">
        <f t="shared" si="11"/>
        <v>0</v>
      </c>
      <c r="J21" s="24">
        <f t="shared" si="11"/>
        <v>5000</v>
      </c>
      <c r="K21" s="3"/>
    </row>
    <row r="22" spans="1:11" ht="18.75" x14ac:dyDescent="0.25">
      <c r="A22" s="9">
        <v>2502008005001</v>
      </c>
      <c r="B22" s="14" t="s">
        <v>13</v>
      </c>
      <c r="C22" s="13"/>
      <c r="D22" s="24">
        <v>1700</v>
      </c>
      <c r="E22" s="24">
        <v>1100</v>
      </c>
      <c r="F22" s="24">
        <v>1100</v>
      </c>
      <c r="G22" s="24">
        <v>1100</v>
      </c>
      <c r="H22" s="26">
        <v>5000</v>
      </c>
      <c r="I22" s="26"/>
      <c r="J22" s="24">
        <f>+H22-I22</f>
        <v>5000</v>
      </c>
      <c r="K22" s="3"/>
    </row>
    <row r="23" spans="1:11" ht="18.75" customHeight="1" x14ac:dyDescent="0.3">
      <c r="A23" s="15"/>
      <c r="B23" s="16" t="s">
        <v>3</v>
      </c>
      <c r="C23" s="18"/>
      <c r="D23" s="33">
        <f>+D3</f>
        <v>1700</v>
      </c>
      <c r="E23" s="33">
        <f t="shared" ref="E23:J23" si="12">+E3</f>
        <v>31100</v>
      </c>
      <c r="F23" s="33">
        <f t="shared" si="12"/>
        <v>31100</v>
      </c>
      <c r="G23" s="33">
        <f t="shared" si="12"/>
        <v>1100</v>
      </c>
      <c r="H23" s="33">
        <f t="shared" si="12"/>
        <v>65000</v>
      </c>
      <c r="I23" s="33">
        <f t="shared" si="12"/>
        <v>0</v>
      </c>
      <c r="J23" s="33">
        <f t="shared" si="12"/>
        <v>65000</v>
      </c>
      <c r="K23" s="4"/>
    </row>
  </sheetData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อุตสาหกรรมศิลป์</vt:lpstr>
      <vt:lpstr>ออกแบบเครื่องถม</vt:lpstr>
      <vt:lpstr>การผลิต</vt:lpstr>
      <vt:lpstr>นวัตกรรมการออกแบบ</vt:lpstr>
      <vt:lpstr>นวัตกรรมสิ่งแวดล้อม</vt:lpstr>
      <vt:lpstr>นวัตกรรมคอมฯ</vt:lpstr>
      <vt:lpstr>โลจิสติกส์</vt:lpstr>
      <vt:lpstr>โยธา</vt:lpstr>
      <vt:lpstr>เครื่องกล</vt:lpstr>
      <vt:lpstr>ไฟฟ้า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chalisac chalisac</dc:creator>
  <cp:lastModifiedBy>chalisac chalisac</cp:lastModifiedBy>
  <dcterms:created xsi:type="dcterms:W3CDTF">2023-09-06T02:32:16Z</dcterms:created>
  <dcterms:modified xsi:type="dcterms:W3CDTF">2023-11-16T06:43:32Z</dcterms:modified>
</cp:coreProperties>
</file>